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enPC2020\Downloads\"/>
    </mc:Choice>
  </mc:AlternateContent>
  <xr:revisionPtr revIDLastSave="0" documentId="13_ncr:1_{E117DF1E-698E-4AD1-A478-550E6FA457B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印刷用" sheetId="1" r:id="rId1"/>
    <sheet name="データ" sheetId="2" r:id="rId2"/>
  </sheets>
  <definedNames>
    <definedName name="_xlnm.Print_Area" localSheetId="1">データ!$B$2:$R$39</definedName>
    <definedName name="_xlnm.Print_Area" localSheetId="0">印刷用!$C$5:$R$51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21" i="2"/>
  <c r="Q31" i="1"/>
  <c r="M32" i="1"/>
  <c r="M31" i="1"/>
  <c r="Q16" i="1"/>
  <c r="M17" i="1"/>
  <c r="M16" i="1"/>
  <c r="M7" i="2"/>
  <c r="C6" i="1" s="1"/>
  <c r="N49" i="1"/>
  <c r="N45" i="1"/>
  <c r="Z4" i="2"/>
  <c r="G31" i="1"/>
  <c r="F28" i="1"/>
  <c r="I13" i="1"/>
  <c r="I12" i="1"/>
  <c r="F12" i="1"/>
  <c r="F19" i="1"/>
  <c r="I28" i="1"/>
  <c r="I27" i="1"/>
  <c r="F34" i="1"/>
  <c r="F27" i="1"/>
  <c r="AA2" i="1"/>
  <c r="AB2" i="1"/>
  <c r="AC2" i="1"/>
  <c r="I39" i="2"/>
  <c r="I38" i="2"/>
  <c r="I37" i="2"/>
  <c r="I36" i="2"/>
  <c r="I35" i="2"/>
  <c r="I34" i="2"/>
  <c r="I33" i="2"/>
  <c r="I32" i="2"/>
  <c r="I28" i="2"/>
  <c r="I27" i="2"/>
  <c r="I26" i="2"/>
  <c r="I25" i="2"/>
  <c r="I24" i="2"/>
  <c r="I23" i="2"/>
  <c r="I22" i="2"/>
  <c r="I21" i="2"/>
  <c r="D49" i="1"/>
  <c r="D45" i="1"/>
  <c r="N41" i="1"/>
  <c r="N40" i="1"/>
  <c r="N39" i="1"/>
  <c r="N38" i="1"/>
  <c r="N37" i="1"/>
  <c r="N36" i="1"/>
  <c r="N35" i="1"/>
  <c r="N34" i="1"/>
  <c r="M41" i="1"/>
  <c r="M40" i="1"/>
  <c r="M39" i="1"/>
  <c r="M38" i="1"/>
  <c r="M37" i="1"/>
  <c r="M36" i="1"/>
  <c r="M35" i="1"/>
  <c r="M34" i="1"/>
  <c r="L41" i="1"/>
  <c r="L40" i="1"/>
  <c r="L39" i="1"/>
  <c r="L38" i="1"/>
  <c r="L37" i="1"/>
  <c r="L36" i="1"/>
  <c r="L35" i="1"/>
  <c r="L34" i="1"/>
  <c r="I41" i="1"/>
  <c r="I40" i="1"/>
  <c r="I39" i="1"/>
  <c r="I38" i="1"/>
  <c r="I37" i="1"/>
  <c r="I36" i="1"/>
  <c r="I35" i="1"/>
  <c r="I34" i="1"/>
  <c r="F41" i="1"/>
  <c r="F40" i="1"/>
  <c r="F39" i="1"/>
  <c r="F38" i="1"/>
  <c r="F37" i="1"/>
  <c r="F36" i="1"/>
  <c r="F35" i="1"/>
  <c r="Q29" i="1"/>
  <c r="Q28" i="1"/>
  <c r="Q27" i="1"/>
  <c r="M30" i="1"/>
  <c r="M29" i="1"/>
  <c r="M28" i="1"/>
  <c r="M27" i="1"/>
  <c r="H45" i="1"/>
  <c r="N26" i="1"/>
  <c r="N25" i="1"/>
  <c r="N24" i="1"/>
  <c r="N23" i="1"/>
  <c r="N22" i="1"/>
  <c r="N21" i="1"/>
  <c r="N20" i="1"/>
  <c r="N19" i="1"/>
  <c r="M26" i="1"/>
  <c r="M25" i="1"/>
  <c r="M24" i="1"/>
  <c r="M23" i="1"/>
  <c r="M22" i="1"/>
  <c r="M21" i="1"/>
  <c r="M20" i="1"/>
  <c r="M19" i="1"/>
  <c r="L26" i="1"/>
  <c r="L25" i="1"/>
  <c r="L24" i="1"/>
  <c r="L23" i="1"/>
  <c r="L22" i="1"/>
  <c r="L21" i="1"/>
  <c r="L20" i="1"/>
  <c r="L19" i="1"/>
  <c r="I26" i="1"/>
  <c r="I25" i="1"/>
  <c r="I24" i="1"/>
  <c r="I23" i="1"/>
  <c r="I22" i="1"/>
  <c r="I21" i="1"/>
  <c r="I20" i="1"/>
  <c r="I19" i="1"/>
  <c r="F26" i="1"/>
  <c r="F25" i="1"/>
  <c r="F24" i="1"/>
  <c r="F23" i="1"/>
  <c r="F22" i="1"/>
  <c r="F21" i="1"/>
  <c r="F20" i="1"/>
  <c r="Q14" i="1"/>
  <c r="Q13" i="1"/>
  <c r="Q12" i="1"/>
  <c r="M15" i="1"/>
  <c r="M13" i="1"/>
  <c r="M14" i="1"/>
  <c r="M12" i="1"/>
  <c r="G16" i="1"/>
  <c r="F13" i="1"/>
  <c r="H49" i="1"/>
  <c r="C47" i="1"/>
  <c r="C9" i="1"/>
  <c r="Q9" i="1"/>
  <c r="O41" i="1"/>
  <c r="O40" i="1"/>
  <c r="O39" i="1"/>
  <c r="O38" i="1"/>
  <c r="O37" i="1"/>
  <c r="O36" i="1"/>
  <c r="O35" i="1"/>
  <c r="O34" i="1"/>
  <c r="O26" i="1"/>
  <c r="O25" i="1"/>
  <c r="O24" i="1"/>
  <c r="O23" i="1"/>
  <c r="O22" i="1"/>
  <c r="O21" i="1"/>
  <c r="O20" i="1"/>
  <c r="O19" i="1"/>
  <c r="D51" i="1" l="1"/>
  <c r="C5" i="1"/>
</calcChain>
</file>

<file path=xl/sharedStrings.xml><?xml version="1.0" encoding="utf-8"?>
<sst xmlns="http://schemas.openxmlformats.org/spreadsheetml/2006/main" count="163" uniqueCount="84">
  <si>
    <t>※このシートは印刷専用なので、何も記入しないでください。</t>
    <rPh sb="7" eb="9">
      <t>インサツ</t>
    </rPh>
    <rPh sb="9" eb="11">
      <t>センヨウ</t>
    </rPh>
    <rPh sb="15" eb="16">
      <t>ナニ</t>
    </rPh>
    <rPh sb="17" eb="19">
      <t>キニュウ</t>
    </rPh>
    <phoneticPr fontId="1"/>
  </si>
  <si>
    <t>九州地区予選会（団体戦）参加申込書</t>
    <rPh sb="0" eb="2">
      <t>キュウシュウ</t>
    </rPh>
    <rPh sb="2" eb="4">
      <t>チク</t>
    </rPh>
    <rPh sb="4" eb="7">
      <t>ヨセンカイ</t>
    </rPh>
    <rPh sb="8" eb="11">
      <t>ダンタイセン</t>
    </rPh>
    <rPh sb="12" eb="14">
      <t>サンカ</t>
    </rPh>
    <rPh sb="14" eb="17">
      <t>モウシコミショ</t>
    </rPh>
    <phoneticPr fontId="1"/>
  </si>
  <si>
    <t>県名</t>
    <rPh sb="0" eb="2">
      <t>ケンメイ</t>
    </rPh>
    <phoneticPr fontId="1"/>
  </si>
  <si>
    <t>第一位</t>
  </si>
  <si>
    <t>ふりがな</t>
  </si>
  <si>
    <t>所在地</t>
  </si>
  <si>
    <t>TEL</t>
  </si>
  <si>
    <t>学校名</t>
  </si>
  <si>
    <t>FAX</t>
  </si>
  <si>
    <t>携帯℡</t>
  </si>
  <si>
    <t>引率責任者</t>
    <rPh sb="0" eb="2">
      <t>インソツ</t>
    </rPh>
    <rPh sb="2" eb="5">
      <t>セキニンシャ</t>
    </rPh>
    <phoneticPr fontId="1"/>
  </si>
  <si>
    <t>学校名略称</t>
  </si>
  <si>
    <t>(５文字以内)</t>
  </si>
  <si>
    <t>監督</t>
    <rPh sb="0" eb="2">
      <t>カントク</t>
    </rPh>
    <phoneticPr fontId="1"/>
  </si>
  <si>
    <t>位置</t>
  </si>
  <si>
    <t>選手名</t>
  </si>
  <si>
    <t>（</t>
  </si>
  <si>
    <t>）</t>
  </si>
  <si>
    <t>学年</t>
  </si>
  <si>
    <t>生年月日</t>
  </si>
  <si>
    <t>年齢</t>
  </si>
  <si>
    <t>備考</t>
  </si>
  <si>
    <t>第二位</t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</si>
  <si>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1"/>
  </si>
  <si>
    <t>（</t>
    <phoneticPr fontId="1"/>
  </si>
  <si>
    <t>）</t>
    <phoneticPr fontId="1"/>
  </si>
  <si>
    <t>高等学校長（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</si>
  <si>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</si>
  <si>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県高体連会長（</t>
    <rPh sb="0" eb="1">
      <t>ケン</t>
    </rPh>
    <rPh sb="1" eb="3">
      <t>コウタイ</t>
    </rPh>
    <rPh sb="3" eb="6">
      <t>レンカイチョウ</t>
    </rPh>
    <phoneticPr fontId="1"/>
  </si>
  <si>
    <t>※入力について</t>
    <rPh sb="1" eb="3">
      <t>ニュウリョク</t>
    </rPh>
    <phoneticPr fontId="1"/>
  </si>
  <si>
    <t>・</t>
    <phoneticPr fontId="1"/>
  </si>
  <si>
    <t>の部分にデータを入力してください。</t>
    <rPh sb="1" eb="3">
      <t>ブブン</t>
    </rPh>
    <rPh sb="8" eb="10">
      <t>ニュウリョク</t>
    </rPh>
    <phoneticPr fontId="1"/>
  </si>
  <si>
    <t>種別データ</t>
    <rPh sb="0" eb="2">
      <t>シュベツ</t>
    </rPh>
    <phoneticPr fontId="1"/>
  </si>
  <si>
    <t>県名データ</t>
    <rPh sb="0" eb="2">
      <t>ケンメイ</t>
    </rPh>
    <phoneticPr fontId="1"/>
  </si>
  <si>
    <t>ボール</t>
    <phoneticPr fontId="1"/>
  </si>
  <si>
    <t>予選順位</t>
    <rPh sb="0" eb="2">
      <t>ヨセン</t>
    </rPh>
    <rPh sb="2" eb="4">
      <t>ジュンイ</t>
    </rPh>
    <phoneticPr fontId="1"/>
  </si>
  <si>
    <t>学校種別</t>
    <rPh sb="0" eb="2">
      <t>ガッコウ</t>
    </rPh>
    <rPh sb="2" eb="4">
      <t>シュベツ</t>
    </rPh>
    <phoneticPr fontId="1"/>
  </si>
  <si>
    <t>色分け条件</t>
    <rPh sb="0" eb="2">
      <t>イロワ</t>
    </rPh>
    <rPh sb="3" eb="5">
      <t>ジョウケン</t>
    </rPh>
    <phoneticPr fontId="1"/>
  </si>
  <si>
    <t>入力が終わったら、印刷用シートを印刷してください。</t>
    <rPh sb="0" eb="2">
      <t>ニュウリョク</t>
    </rPh>
    <rPh sb="3" eb="4">
      <t>オ</t>
    </rPh>
    <rPh sb="9" eb="12">
      <t>インサツヨウ</t>
    </rPh>
    <rPh sb="16" eb="18">
      <t>インサツ</t>
    </rPh>
    <phoneticPr fontId="1"/>
  </si>
  <si>
    <t>男子</t>
    <rPh sb="0" eb="1">
      <t>オトコ</t>
    </rPh>
    <rPh sb="1" eb="2">
      <t>コ</t>
    </rPh>
    <phoneticPr fontId="1"/>
  </si>
  <si>
    <t>福岡</t>
    <rPh sb="0" eb="2">
      <t>フクオカ</t>
    </rPh>
    <phoneticPr fontId="1"/>
  </si>
  <si>
    <t>K</t>
    <phoneticPr fontId="1"/>
  </si>
  <si>
    <t>高等学校</t>
    <rPh sb="0" eb="2">
      <t>コウトウ</t>
    </rPh>
    <rPh sb="2" eb="4">
      <t>ガッコウ</t>
    </rPh>
    <phoneticPr fontId="1"/>
  </si>
  <si>
    <t>女子</t>
    <rPh sb="0" eb="1">
      <t>オンナ</t>
    </rPh>
    <rPh sb="1" eb="2">
      <t>コ</t>
    </rPh>
    <phoneticPr fontId="1"/>
  </si>
  <si>
    <t>佐賀</t>
    <rPh sb="0" eb="2">
      <t>サガ</t>
    </rPh>
    <phoneticPr fontId="1"/>
  </si>
  <si>
    <t>M</t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</si>
  <si>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</si>
  <si>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長崎</t>
    <rPh sb="0" eb="2">
      <t>ナガサキ</t>
    </rPh>
    <phoneticPr fontId="1"/>
  </si>
  <si>
    <t>種別</t>
    <rPh sb="0" eb="2">
      <t>シュベツ</t>
    </rPh>
    <phoneticPr fontId="1"/>
  </si>
  <si>
    <t>（例）</t>
    <rPh sb="1" eb="2">
      <t>レイ</t>
    </rPh>
    <phoneticPr fontId="1"/>
  </si>
  <si>
    <t>大分</t>
    <rPh sb="0" eb="2">
      <t>オオイタ</t>
    </rPh>
    <phoneticPr fontId="1"/>
  </si>
  <si>
    <t>県</t>
    <rPh sb="0" eb="1">
      <t>ケン</t>
    </rPh>
    <phoneticPr fontId="1"/>
  </si>
  <si>
    <t>申込み年月日</t>
    <rPh sb="0" eb="2">
      <t>モウシコ</t>
    </rPh>
    <rPh sb="3" eb="6">
      <t>ネンガッピ</t>
    </rPh>
    <phoneticPr fontId="1"/>
  </si>
  <si>
    <t>R5.10.10</t>
    <phoneticPr fontId="1"/>
  </si>
  <si>
    <t>↑消さないでください。</t>
    <rPh sb="1" eb="2">
      <t>ケ</t>
    </rPh>
    <phoneticPr fontId="1"/>
  </si>
  <si>
    <t>熊本</t>
    <rPh sb="0" eb="2">
      <t>クマモト</t>
    </rPh>
    <phoneticPr fontId="1"/>
  </si>
  <si>
    <t>位</t>
    <rPh sb="0" eb="1">
      <t>イ</t>
    </rPh>
    <phoneticPr fontId="1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</si>
  <si>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1"/>
  </si>
  <si>
    <t>宮崎</t>
    <rPh sb="0" eb="2">
      <t>ミヤザキ</t>
    </rPh>
    <phoneticPr fontId="1"/>
  </si>
  <si>
    <t>学校長名</t>
    <rPh sb="0" eb="3">
      <t>ガッコウチョウ</t>
    </rPh>
    <rPh sb="3" eb="4">
      <t>メイ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</si>
  <si>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</si>
  <si>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</si>
  <si>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団体の部</t>
    <rPh sb="0" eb="2">
      <t>ダンタイ</t>
    </rPh>
    <rPh sb="3" eb="4">
      <t>ブ</t>
    </rPh>
    <phoneticPr fontId="1"/>
  </si>
  <si>
    <t>学校情報</t>
    <rPh sb="0" eb="2">
      <t>ガッコウ</t>
    </rPh>
    <rPh sb="2" eb="4">
      <t>ジョウホウ</t>
    </rPh>
    <phoneticPr fontId="1"/>
  </si>
  <si>
    <t>所在地情報</t>
    <rPh sb="0" eb="3">
      <t>ショザイチ</t>
    </rPh>
    <rPh sb="3" eb="5">
      <t>ジョウホウ</t>
    </rPh>
    <phoneticPr fontId="1"/>
  </si>
  <si>
    <t>監督名</t>
    <rPh sb="0" eb="2">
      <t>カントク</t>
    </rPh>
    <rPh sb="2" eb="3">
      <t>メイ</t>
    </rPh>
    <phoneticPr fontId="1"/>
  </si>
  <si>
    <t>順位</t>
    <rPh sb="0" eb="2">
      <t>ジュンイ</t>
    </rPh>
    <phoneticPr fontId="1"/>
  </si>
  <si>
    <t>学校名</t>
    <rPh sb="0" eb="2">
      <t>ガッコウ</t>
    </rPh>
    <rPh sb="2" eb="3">
      <t>メイ</t>
    </rPh>
    <phoneticPr fontId="1"/>
  </si>
  <si>
    <t>ふりがな</t>
    <phoneticPr fontId="1"/>
  </si>
  <si>
    <t>学校名略称</t>
    <rPh sb="0" eb="2">
      <t>ガッコウ</t>
    </rPh>
    <rPh sb="2" eb="3">
      <t>メイ</t>
    </rPh>
    <rPh sb="3" eb="5">
      <t>リャクショウ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</si>
  <si>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</si>
  <si>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</si>
  <si>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</si>
  <si>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</si>
  <si>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携帯℡</t>
    <rPh sb="0" eb="2">
      <t>ケイタイ</t>
    </rPh>
    <phoneticPr fontId="1"/>
  </si>
  <si>
    <t>氏名</t>
    <rPh sb="0" eb="2">
      <t>シメイ</t>
    </rPh>
    <phoneticPr fontId="1"/>
  </si>
  <si>
    <t>↑正式名称、「高等学校」等は省く</t>
    <phoneticPr fontId="1"/>
  </si>
  <si>
    <t>↑５文字以内でお願いします。（下記の学校略称基準を参照のこと）</t>
    <rPh sb="2" eb="4">
      <t>モジ</t>
    </rPh>
    <rPh sb="4" eb="6">
      <t>イナイ</t>
    </rPh>
    <rPh sb="8" eb="9">
      <t>ネガ</t>
    </rPh>
    <phoneticPr fontId="1"/>
  </si>
  <si>
    <t>選手情報</t>
    <rPh sb="0" eb="2">
      <t>センシュ</t>
    </rPh>
    <rPh sb="2" eb="4">
      <t>ジョウホウ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</si>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</sst>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0" xfId="0" applyNumberFormat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right"/>
    </xf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2" borderId="8" xfId="0" applyNumberFormat="1" applyFill="1" applyBorder="1"/>
    <xf numFmtId="49" fontId="0" fillId="0" borderId="8" xfId="0" applyNumberFormat="1" applyBorder="1" applyAlignment="1">
      <alignment horizontal="center"/>
    </xf>
    <xf numFmtId="49" fontId="2" fillId="0" borderId="0" xfId="0" applyNumberFormat="1" applyFont="1"/>
    <xf numFmtId="49" fontId="0" fillId="0" borderId="9" xfId="0" applyNumberFormat="1" applyBorder="1" applyAlignment="1">
      <alignment horizontal="center"/>
    </xf>
    <xf numFmtId="49" fontId="0" fillId="2" borderId="8" xfId="0" applyNumberFormat="1" applyFill="1" applyBorder="1" applyAlignment="1">
      <alignment shrinkToFi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shrinkToFit="1"/>
    </xf>
    <xf numFmtId="57" fontId="0" fillId="2" borderId="8" xfId="0" applyNumberFormat="1" applyFill="1" applyBorder="1" applyAlignment="1">
      <alignment shrinkToFit="1"/>
    </xf>
    <xf numFmtId="49" fontId="0" fillId="0" borderId="9" xfId="0" applyNumberFormat="1" applyBorder="1" applyAlignment="1">
      <alignment vertical="center" textRotation="255" wrapText="1"/>
    </xf>
    <xf numFmtId="49" fontId="0" fillId="0" borderId="9" xfId="0" applyNumberFormat="1" applyBorder="1" applyAlignment="1">
      <alignment shrinkToFit="1"/>
    </xf>
    <xf numFmtId="57" fontId="0" fillId="0" borderId="9" xfId="0" applyNumberFormat="1" applyBorder="1" applyAlignment="1">
      <alignment shrinkToFit="1"/>
    </xf>
    <xf numFmtId="0" fontId="0" fillId="0" borderId="9" xfId="0" applyBorder="1" applyAlignment="1">
      <alignment shrinkToFi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2" borderId="8" xfId="0" applyFill="1" applyBorder="1"/>
    <xf numFmtId="0" fontId="6" fillId="0" borderId="0" xfId="0" applyFont="1"/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8" xfId="0" applyFill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0" fillId="2" borderId="8" xfId="0" applyNumberFormat="1" applyFill="1" applyBorder="1" applyAlignment="1">
      <alignment horizontal="center"/>
    </xf>
    <xf numFmtId="49" fontId="2" fillId="0" borderId="15" xfId="0" applyNumberFormat="1" applyFont="1" applyBorder="1"/>
    <xf numFmtId="0" fontId="0" fillId="0" borderId="8" xfId="0" applyBorder="1" applyAlignment="1">
      <alignment shrinkToFit="1"/>
    </xf>
    <xf numFmtId="0" fontId="8" fillId="0" borderId="0" xfId="0" applyFont="1"/>
    <xf numFmtId="57" fontId="0" fillId="3" borderId="8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0" fillId="2" borderId="8" xfId="0" applyNumberFormat="1" applyFill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0" fillId="0" borderId="8" xfId="0" applyNumberFormat="1" applyBorder="1" applyAlignment="1">
      <alignment horizontal="center" shrinkToFit="1"/>
    </xf>
    <xf numFmtId="49" fontId="0" fillId="0" borderId="8" xfId="0" applyNumberFormat="1" applyBorder="1" applyAlignment="1">
      <alignment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57" fontId="3" fillId="0" borderId="11" xfId="0" applyNumberFormat="1" applyFont="1" applyBorder="1" applyAlignment="1">
      <alignment horizontal="center" vertical="center" shrinkToFit="1"/>
    </xf>
    <xf numFmtId="57" fontId="3" fillId="0" borderId="12" xfId="0" applyNumberFormat="1" applyFont="1" applyBorder="1" applyAlignment="1">
      <alignment horizontal="center" vertical="center" shrinkToFit="1"/>
    </xf>
    <xf numFmtId="57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57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0" borderId="6" xfId="0" applyNumberFormat="1" applyBorder="1"/>
    <xf numFmtId="49" fontId="0" fillId="0" borderId="4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vertical="center" textRotation="255" wrapText="1"/>
    </xf>
    <xf numFmtId="0" fontId="0" fillId="0" borderId="47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</cellXfs>
  <cellStyles count="1">
    <cellStyle name="標準" xfId="0" builtinId="0"/>
  </cellStyles>
  <dxfs count="10"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20</xdr:row>
      <xdr:rowOff>28575</xdr:rowOff>
    </xdr:from>
    <xdr:to>
      <xdr:col>17</xdr:col>
      <xdr:colOff>133350</xdr:colOff>
      <xdr:row>32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23E62706-3320-4FCB-9436-E52EA8DDCC63}"/>
            </a:ext>
          </a:extLst>
        </xdr:cNvPr>
        <xdr:cNvSpPr>
          <a:spLocks noChangeArrowheads="1"/>
        </xdr:cNvSpPr>
      </xdr:nvSpPr>
      <xdr:spPr bwMode="auto">
        <a:xfrm>
          <a:off x="7400925" y="3457575"/>
          <a:ext cx="3943350" cy="2028825"/>
        </a:xfrm>
        <a:prstGeom prst="wedgeRoundRectCallout">
          <a:avLst>
            <a:gd name="adj1" fmla="val -85023"/>
            <a:gd name="adj2" fmla="val -7769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学校名略称基準について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全国高体連ソフトテニス専門部、略称申し合わせに準ずること。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　５文字以内とする。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２　商業、工業、農業、実業等の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「業」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　附属、付属の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「属」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　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、短期大学は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「短」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とする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　女子は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「子」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を省く、団体戦では省かなくても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よい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9</xdr:col>
      <xdr:colOff>76200</xdr:colOff>
      <xdr:row>46</xdr:row>
      <xdr:rowOff>95250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439E8A22-CD75-437E-B0C0-2E150DB8DB0E}"/>
            </a:ext>
          </a:extLst>
        </xdr:cNvPr>
        <xdr:cNvSpPr>
          <a:spLocks noChangeArrowheads="1"/>
        </xdr:cNvSpPr>
      </xdr:nvSpPr>
      <xdr:spPr bwMode="auto">
        <a:xfrm>
          <a:off x="4362450" y="6943725"/>
          <a:ext cx="1438275" cy="1038225"/>
        </a:xfrm>
        <a:prstGeom prst="wedgeRoundRectCallout">
          <a:avLst>
            <a:gd name="adj1" fmla="val -12912"/>
            <a:gd name="adj2" fmla="val -6834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生年月日は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H1.10.10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のように、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記入して下さい。年齢は、自動的に計算されます。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485775</xdr:colOff>
      <xdr:row>5</xdr:row>
      <xdr:rowOff>76200</xdr:rowOff>
    </xdr:from>
    <xdr:to>
      <xdr:col>17</xdr:col>
      <xdr:colOff>342900</xdr:colOff>
      <xdr:row>10</xdr:row>
      <xdr:rowOff>9525</xdr:rowOff>
    </xdr:to>
    <xdr:sp macro="" textlink="">
      <xdr:nvSpPr>
        <xdr:cNvPr id="1050" name="AutoShape 1">
          <a:extLst>
            <a:ext uri="{FF2B5EF4-FFF2-40B4-BE49-F238E27FC236}">
              <a16:creationId xmlns:a16="http://schemas.microsoft.com/office/drawing/2014/main" id="{ACB444EF-4F52-4EAC-B284-B865C79E9D8A}"/>
            </a:ext>
          </a:extLst>
        </xdr:cNvPr>
        <xdr:cNvSpPr>
          <a:spLocks noChangeArrowheads="1"/>
        </xdr:cNvSpPr>
      </xdr:nvSpPr>
      <xdr:spPr bwMode="auto">
        <a:xfrm>
          <a:off x="10325100" y="933450"/>
          <a:ext cx="1228725" cy="790575"/>
        </a:xfrm>
        <a:prstGeom prst="wedgeRoundRectCallout">
          <a:avLst>
            <a:gd name="adj1" fmla="val -53634"/>
            <a:gd name="adj2" fmla="val 8478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引率責任者と同じ場合も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C51"/>
  <sheetViews>
    <sheetView topLeftCell="A25" workbookViewId="0">
      <selection activeCell="F48" sqref="F48"/>
    </sheetView>
  </sheetViews>
  <sheetFormatPr defaultColWidth="9" defaultRowHeight="13.5" x14ac:dyDescent="0.15"/>
  <cols>
    <col min="1" max="2" width="9" style="22"/>
    <col min="3" max="3" width="2.875" style="22" bestFit="1" customWidth="1"/>
    <col min="4" max="5" width="2.625" style="22" bestFit="1" customWidth="1"/>
    <col min="6" max="6" width="11.5" style="22" bestFit="1" customWidth="1"/>
    <col min="7" max="7" width="5.5" style="22" customWidth="1"/>
    <col min="8" max="8" width="2.5" style="22" bestFit="1" customWidth="1"/>
    <col min="9" max="9" width="9" style="22"/>
    <col min="10" max="10" width="7" style="22" customWidth="1"/>
    <col min="11" max="11" width="2.5" style="22" bestFit="1" customWidth="1"/>
    <col min="12" max="12" width="7.125" style="22" bestFit="1" customWidth="1"/>
    <col min="13" max="13" width="9" style="22"/>
    <col min="14" max="14" width="5.375" style="22" bestFit="1" customWidth="1"/>
    <col min="15" max="15" width="6.5" style="22" customWidth="1"/>
    <col min="16" max="16" width="7.125" style="22" customWidth="1"/>
    <col min="17" max="17" width="3.5" style="22" customWidth="1"/>
    <col min="18" max="18" width="9.125" style="22" customWidth="1"/>
    <col min="19" max="27" width="9" style="22"/>
    <col min="28" max="28" width="2.5" style="22" bestFit="1" customWidth="1"/>
    <col min="29" max="29" width="3.5" style="22" bestFit="1" customWidth="1"/>
    <col min="30" max="16384" width="9" style="22"/>
  </cols>
  <sheetData>
    <row r="2" spans="3:29" ht="25.5" x14ac:dyDescent="0.25">
      <c r="C2" s="34" t="s">
        <v>0</v>
      </c>
      <c r="AA2" s="32" t="str">
        <f>データ!C9</f>
        <v>予選順位</v>
      </c>
      <c r="AB2" s="32">
        <f>データ!D9</f>
        <v>0</v>
      </c>
      <c r="AC2" s="32" t="str">
        <f>データ!E9</f>
        <v>位</v>
      </c>
    </row>
    <row r="5" spans="3:29" ht="18.75" x14ac:dyDescent="0.2">
      <c r="C5" s="121" t="str">
        <f ca="1">"令和"&amp;DBCS(YEAR(データ!M7)-2018)&amp;"年度"</f>
        <v>令和５年度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3:29" ht="18.75" x14ac:dyDescent="0.2">
      <c r="C6" s="121" t="str">
        <f ca="1">"第"&amp;DBCS(YEAR(データ!M7)-1974)&amp;"回全日本高等学校選抜ソフトテニス競技大会"</f>
        <v>第４９回全日本高等学校選抜ソフトテニス競技大会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3:29" ht="18.75" x14ac:dyDescent="0.2">
      <c r="C7" s="121" t="s">
        <v>1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9" spans="3:29" x14ac:dyDescent="0.15">
      <c r="C9" s="73">
        <f>データ!D7</f>
        <v>0</v>
      </c>
      <c r="D9" s="74"/>
      <c r="E9" s="75"/>
      <c r="P9" s="79" t="s">
        <v>2</v>
      </c>
      <c r="Q9" s="122" t="str">
        <f>データ!D8&amp;"県"</f>
        <v>県</v>
      </c>
      <c r="R9" s="123"/>
    </row>
    <row r="10" spans="3:29" x14ac:dyDescent="0.15">
      <c r="C10" s="76"/>
      <c r="D10" s="77"/>
      <c r="E10" s="78"/>
      <c r="P10" s="79"/>
      <c r="Q10" s="124"/>
      <c r="R10" s="125"/>
    </row>
    <row r="11" spans="3:29" x14ac:dyDescent="0.15">
      <c r="C11" s="23"/>
      <c r="D11" s="23"/>
      <c r="E11" s="23"/>
      <c r="P11" s="23"/>
      <c r="Q11" s="23"/>
      <c r="R11" s="23"/>
    </row>
    <row r="12" spans="3:29" ht="17.25" customHeight="1" x14ac:dyDescent="0.15">
      <c r="C12" s="112" t="s">
        <v>3</v>
      </c>
      <c r="D12" s="115" t="s">
        <v>4</v>
      </c>
      <c r="E12" s="116"/>
      <c r="F12" s="83" t="str">
        <f>IF(データ!D9=1,IF(データ!F15="","",データ!F15),"")</f>
        <v/>
      </c>
      <c r="G12" s="84"/>
      <c r="H12" s="84"/>
      <c r="I12" s="85" t="str">
        <f>IF(データ!D9=1,IF(I13="高等学校","こうとうがっこう",IF(I13="高等専門学校","こうとうせんもんがっこう","")),"")</f>
        <v/>
      </c>
      <c r="J12" s="85"/>
      <c r="K12" s="86"/>
      <c r="L12" s="97" t="s">
        <v>5</v>
      </c>
      <c r="M12" s="52" t="str">
        <f>IF(データ!D9=1,"〒"&amp;データ!J15,"〒")</f>
        <v>〒</v>
      </c>
      <c r="N12" s="53"/>
      <c r="O12" s="54"/>
      <c r="P12" s="55" t="s">
        <v>6</v>
      </c>
      <c r="Q12" s="101" t="str">
        <f>IF(データ!D9=1,データ!L15,"")</f>
        <v/>
      </c>
      <c r="R12" s="102"/>
    </row>
    <row r="13" spans="3:29" ht="17.25" customHeight="1" x14ac:dyDescent="0.15">
      <c r="C13" s="113"/>
      <c r="D13" s="80" t="s">
        <v>7</v>
      </c>
      <c r="E13" s="80"/>
      <c r="F13" s="81" t="str">
        <f>IF(データ!D9=1,データ!D15,"")</f>
        <v/>
      </c>
      <c r="G13" s="82"/>
      <c r="H13" s="82"/>
      <c r="I13" s="105" t="str">
        <f>IF(データ!D9=1,データ!E15,"")</f>
        <v/>
      </c>
      <c r="J13" s="105"/>
      <c r="K13" s="106"/>
      <c r="L13" s="98"/>
      <c r="M13" s="90" t="str">
        <f>IF(データ!D9=1,データ!K15,"")</f>
        <v/>
      </c>
      <c r="N13" s="99"/>
      <c r="O13" s="100"/>
      <c r="P13" s="56" t="s">
        <v>8</v>
      </c>
      <c r="Q13" s="103" t="str">
        <f>IF(データ!D9=1,データ!M15,"")</f>
        <v/>
      </c>
      <c r="R13" s="104"/>
    </row>
    <row r="14" spans="3:29" ht="17.25" customHeight="1" x14ac:dyDescent="0.15">
      <c r="C14" s="113"/>
      <c r="D14" s="80"/>
      <c r="E14" s="80"/>
      <c r="F14" s="81"/>
      <c r="G14" s="82"/>
      <c r="H14" s="82"/>
      <c r="I14" s="105"/>
      <c r="J14" s="105"/>
      <c r="K14" s="106"/>
      <c r="L14" s="25" t="s">
        <v>4</v>
      </c>
      <c r="M14" s="80" t="str">
        <f>IF(データ!D9=1,データ!I15,"")</f>
        <v/>
      </c>
      <c r="N14" s="80"/>
      <c r="O14" s="80"/>
      <c r="P14" s="89" t="s">
        <v>9</v>
      </c>
      <c r="Q14" s="90" t="str">
        <f>IF(データ!D9=1,データ!N15,"")</f>
        <v/>
      </c>
      <c r="R14" s="91"/>
    </row>
    <row r="15" spans="3:29" ht="17.25" customHeight="1" x14ac:dyDescent="0.15">
      <c r="C15" s="113"/>
      <c r="D15" s="80"/>
      <c r="E15" s="80"/>
      <c r="F15" s="81"/>
      <c r="G15" s="82"/>
      <c r="H15" s="82"/>
      <c r="I15" s="105"/>
      <c r="J15" s="105"/>
      <c r="K15" s="106"/>
      <c r="L15" s="46" t="s">
        <v>10</v>
      </c>
      <c r="M15" s="80" t="str">
        <f>IF(データ!D9=1,データ!H15,"")</f>
        <v/>
      </c>
      <c r="N15" s="80"/>
      <c r="O15" s="80"/>
      <c r="P15" s="89"/>
      <c r="Q15" s="92"/>
      <c r="R15" s="93"/>
    </row>
    <row r="16" spans="3:29" ht="17.25" customHeight="1" x14ac:dyDescent="0.15">
      <c r="C16" s="113"/>
      <c r="D16" s="80"/>
      <c r="E16" s="80"/>
      <c r="F16" s="24" t="s">
        <v>11</v>
      </c>
      <c r="G16" s="117" t="str">
        <f>IF(データ!D9=1,データ!G15,"")</f>
        <v/>
      </c>
      <c r="H16" s="126"/>
      <c r="I16" s="126"/>
      <c r="J16" s="126"/>
      <c r="K16" s="118"/>
      <c r="L16" s="25" t="s">
        <v>4</v>
      </c>
      <c r="M16" s="80" t="str">
        <f>IF(データ!D9=1,データ!P15,"")</f>
        <v/>
      </c>
      <c r="N16" s="80"/>
      <c r="O16" s="80"/>
      <c r="P16" s="89" t="s">
        <v>9</v>
      </c>
      <c r="Q16" s="90" t="str">
        <f>IF(データ!D9=1,データ!Q15,"")</f>
        <v/>
      </c>
      <c r="R16" s="91"/>
    </row>
    <row r="17" spans="3:18" ht="17.25" customHeight="1" x14ac:dyDescent="0.15">
      <c r="C17" s="113"/>
      <c r="D17" s="80"/>
      <c r="E17" s="80"/>
      <c r="F17" s="24" t="s">
        <v>12</v>
      </c>
      <c r="G17" s="71"/>
      <c r="H17" s="127"/>
      <c r="I17" s="127"/>
      <c r="J17" s="127"/>
      <c r="K17" s="128"/>
      <c r="L17" s="46" t="s">
        <v>13</v>
      </c>
      <c r="M17" s="80" t="str">
        <f>IF(データ!D9=1,データ!O15,"")</f>
        <v/>
      </c>
      <c r="N17" s="80"/>
      <c r="O17" s="80"/>
      <c r="P17" s="89"/>
      <c r="Q17" s="92"/>
      <c r="R17" s="93"/>
    </row>
    <row r="18" spans="3:18" ht="17.25" customHeight="1" x14ac:dyDescent="0.15">
      <c r="C18" s="113"/>
      <c r="D18" s="80" t="s">
        <v>14</v>
      </c>
      <c r="E18" s="80"/>
      <c r="F18" s="80" t="s">
        <v>15</v>
      </c>
      <c r="G18" s="80"/>
      <c r="H18" s="24" t="s">
        <v>16</v>
      </c>
      <c r="I18" s="80" t="s">
        <v>4</v>
      </c>
      <c r="J18" s="80"/>
      <c r="K18" s="24" t="s">
        <v>17</v>
      </c>
      <c r="L18" s="24" t="s">
        <v>18</v>
      </c>
      <c r="M18" s="24" t="s">
        <v>19</v>
      </c>
      <c r="N18" s="24" t="s">
        <v>20</v>
      </c>
      <c r="O18" s="80" t="s">
        <v>21</v>
      </c>
      <c r="P18" s="80"/>
      <c r="Q18" s="87"/>
      <c r="R18" s="88"/>
    </row>
    <row r="19" spans="3:18" ht="17.25" customHeight="1" x14ac:dyDescent="0.15">
      <c r="C19" s="113"/>
      <c r="D19" s="117">
        <v>1</v>
      </c>
      <c r="E19" s="118"/>
      <c r="F19" s="67" t="str">
        <f>IF(データ!D9=1,IF(データ!E21="","",データ!E21),"")</f>
        <v/>
      </c>
      <c r="G19" s="67"/>
      <c r="H19" s="26" t="s">
        <v>16</v>
      </c>
      <c r="I19" s="67" t="str">
        <f>IF(データ!D9=1,IF(データ!F21="","",データ!F21),"")</f>
        <v/>
      </c>
      <c r="J19" s="67"/>
      <c r="K19" s="26" t="s">
        <v>17</v>
      </c>
      <c r="L19" s="26" t="str">
        <f>IF(データ!D9=1,IF(データ!G21="","",データ!G21),"")</f>
        <v/>
      </c>
      <c r="M19" s="61" t="str">
        <f>IF(データ!D9=1,IF(データ!H21="","",データ!H21),"")</f>
        <v/>
      </c>
      <c r="N19" s="26" t="str">
        <f>IF(データ!D9=1,IF(データ!I21="生年月日を入力","",データ!I21),"")</f>
        <v/>
      </c>
      <c r="O19" s="67" t="str">
        <f>IF(データ!J21="","",データ!J21)</f>
        <v/>
      </c>
      <c r="P19" s="67"/>
      <c r="Q19" s="68"/>
      <c r="R19" s="69"/>
    </row>
    <row r="20" spans="3:18" ht="17.25" customHeight="1" x14ac:dyDescent="0.15">
      <c r="C20" s="113"/>
      <c r="D20" s="117">
        <v>2</v>
      </c>
      <c r="E20" s="118"/>
      <c r="F20" s="70" t="str">
        <f>IF(データ!D9=1,IF(データ!E22="","",データ!E22),"")</f>
        <v/>
      </c>
      <c r="G20" s="70"/>
      <c r="H20" s="27" t="s">
        <v>16</v>
      </c>
      <c r="I20" s="70" t="str">
        <f>IF(データ!D9=1,IF(データ!F22="","",データ!F22),"")</f>
        <v/>
      </c>
      <c r="J20" s="70"/>
      <c r="K20" s="27" t="s">
        <v>17</v>
      </c>
      <c r="L20" s="27" t="str">
        <f>IF(データ!D9=1,IF(データ!G22="","",データ!G22),"")</f>
        <v/>
      </c>
      <c r="M20" s="62" t="str">
        <f>IF(データ!D9=1,IF(データ!H22="","",データ!H22),"")</f>
        <v/>
      </c>
      <c r="N20" s="27" t="str">
        <f>IF(データ!D9=1,IF(データ!I22="生年月日を入力","",データ!I22),"")</f>
        <v/>
      </c>
      <c r="O20" s="70" t="str">
        <f>IF(データ!J22="","",データ!J22)</f>
        <v/>
      </c>
      <c r="P20" s="70"/>
      <c r="Q20" s="71"/>
      <c r="R20" s="72"/>
    </row>
    <row r="21" spans="3:18" ht="17.25" customHeight="1" x14ac:dyDescent="0.15">
      <c r="C21" s="113"/>
      <c r="D21" s="117">
        <v>3</v>
      </c>
      <c r="E21" s="118"/>
      <c r="F21" s="67" t="str">
        <f>IF(データ!D9=1,IF(データ!E23="","",データ!E23),"")</f>
        <v/>
      </c>
      <c r="G21" s="67"/>
      <c r="H21" s="26" t="s">
        <v>16</v>
      </c>
      <c r="I21" s="67" t="str">
        <f>IF(データ!D9=1,IF(データ!F23="","",データ!F23),"")</f>
        <v/>
      </c>
      <c r="J21" s="67"/>
      <c r="K21" s="26" t="s">
        <v>17</v>
      </c>
      <c r="L21" s="26" t="str">
        <f>IF(データ!D9=1,IF(データ!G23="","",データ!G23),"")</f>
        <v/>
      </c>
      <c r="M21" s="61" t="str">
        <f>IF(データ!D9=1,IF(データ!H23="","",データ!H23),"")</f>
        <v/>
      </c>
      <c r="N21" s="26" t="str">
        <f>IF(データ!D9=1,IF(データ!I23="生年月日を入力","",データ!I23),"")</f>
        <v/>
      </c>
      <c r="O21" s="67" t="str">
        <f>IF(データ!J23="","",データ!J23)</f>
        <v/>
      </c>
      <c r="P21" s="67"/>
      <c r="Q21" s="68"/>
      <c r="R21" s="69"/>
    </row>
    <row r="22" spans="3:18" ht="17.25" customHeight="1" x14ac:dyDescent="0.15">
      <c r="C22" s="113"/>
      <c r="D22" s="117">
        <v>4</v>
      </c>
      <c r="E22" s="118"/>
      <c r="F22" s="70" t="str">
        <f>IF(データ!D9=1,IF(データ!E24="","",データ!E24),"")</f>
        <v/>
      </c>
      <c r="G22" s="70"/>
      <c r="H22" s="27" t="s">
        <v>16</v>
      </c>
      <c r="I22" s="70" t="str">
        <f>IF(データ!D9=1,IF(データ!F24="","",データ!F24),"")</f>
        <v/>
      </c>
      <c r="J22" s="70"/>
      <c r="K22" s="27" t="s">
        <v>17</v>
      </c>
      <c r="L22" s="27" t="str">
        <f>IF(データ!D9=1,IF(データ!G24="","",データ!G24),"")</f>
        <v/>
      </c>
      <c r="M22" s="62" t="str">
        <f>IF(データ!D9=1,IF(データ!H24="","",データ!H24),"")</f>
        <v/>
      </c>
      <c r="N22" s="27" t="str">
        <f>IF(データ!D9=1,IF(データ!I24="生年月日を入力","",データ!I24),"")</f>
        <v/>
      </c>
      <c r="O22" s="70" t="str">
        <f>IF(データ!J24="","",データ!J24)</f>
        <v/>
      </c>
      <c r="P22" s="70"/>
      <c r="Q22" s="71"/>
      <c r="R22" s="72"/>
    </row>
    <row r="23" spans="3:18" ht="17.25" customHeight="1" x14ac:dyDescent="0.15">
      <c r="C23" s="113"/>
      <c r="D23" s="117">
        <v>5</v>
      </c>
      <c r="E23" s="118"/>
      <c r="F23" s="67" t="str">
        <f>IF(データ!D9=1,IF(データ!E25="","",データ!E25),"")</f>
        <v/>
      </c>
      <c r="G23" s="67"/>
      <c r="H23" s="26" t="s">
        <v>16</v>
      </c>
      <c r="I23" s="67" t="str">
        <f>IF(データ!D9=1,IF(データ!F25="","",データ!F25),"")</f>
        <v/>
      </c>
      <c r="J23" s="67"/>
      <c r="K23" s="26" t="s">
        <v>17</v>
      </c>
      <c r="L23" s="26" t="str">
        <f>IF(データ!D9=1,IF(データ!G25="","",データ!G25),"")</f>
        <v/>
      </c>
      <c r="M23" s="61" t="str">
        <f>IF(データ!D9=1,IF(データ!H25="","",データ!H25),"")</f>
        <v/>
      </c>
      <c r="N23" s="26" t="str">
        <f>IF(データ!D9=1,IF(データ!I25="生年月日を入力","",データ!I25),"")</f>
        <v/>
      </c>
      <c r="O23" s="67" t="str">
        <f>IF(データ!J25="","",データ!J25)</f>
        <v/>
      </c>
      <c r="P23" s="67"/>
      <c r="Q23" s="68"/>
      <c r="R23" s="69"/>
    </row>
    <row r="24" spans="3:18" ht="17.25" customHeight="1" x14ac:dyDescent="0.15">
      <c r="C24" s="113"/>
      <c r="D24" s="117">
        <v>6</v>
      </c>
      <c r="E24" s="118"/>
      <c r="F24" s="70" t="str">
        <f>IF(データ!D9=1,IF(データ!E26="","",データ!E26),"")</f>
        <v/>
      </c>
      <c r="G24" s="70"/>
      <c r="H24" s="27" t="s">
        <v>16</v>
      </c>
      <c r="I24" s="70" t="str">
        <f>IF(データ!D9=1,IF(データ!F26="","",データ!F26),"")</f>
        <v/>
      </c>
      <c r="J24" s="70"/>
      <c r="K24" s="27" t="s">
        <v>17</v>
      </c>
      <c r="L24" s="27" t="str">
        <f>IF(データ!D9=1,IF(データ!G26="","",データ!G26),"")</f>
        <v/>
      </c>
      <c r="M24" s="62" t="str">
        <f>IF(データ!D9=1,IF(データ!H26="","",データ!H26),"")</f>
        <v/>
      </c>
      <c r="N24" s="27" t="str">
        <f>IF(データ!D9=1,IF(データ!I26="生年月日を入力","",データ!I26),"")</f>
        <v/>
      </c>
      <c r="O24" s="70" t="str">
        <f>IF(データ!J26="","",データ!J26)</f>
        <v/>
      </c>
      <c r="P24" s="70"/>
      <c r="Q24" s="71"/>
      <c r="R24" s="72"/>
    </row>
    <row r="25" spans="3:18" ht="17.25" customHeight="1" x14ac:dyDescent="0.15">
      <c r="C25" s="113"/>
      <c r="D25" s="117">
        <v>7</v>
      </c>
      <c r="E25" s="118"/>
      <c r="F25" s="67" t="str">
        <f>IF(データ!D9=1,IF(データ!E27="","",データ!E27),"")</f>
        <v/>
      </c>
      <c r="G25" s="67"/>
      <c r="H25" s="26" t="s">
        <v>16</v>
      </c>
      <c r="I25" s="67" t="str">
        <f>IF(データ!D9=1,IF(データ!F27="","",データ!F27),"")</f>
        <v/>
      </c>
      <c r="J25" s="67"/>
      <c r="K25" s="26" t="s">
        <v>17</v>
      </c>
      <c r="L25" s="26" t="str">
        <f>IF(データ!D9=1,IF(データ!G27="","",データ!G27),"")</f>
        <v/>
      </c>
      <c r="M25" s="61" t="str">
        <f>IF(データ!D9=1,IF(データ!H27="","",データ!H27),"")</f>
        <v/>
      </c>
      <c r="N25" s="26" t="str">
        <f>IF(データ!D9=1,IF(データ!I27="生年月日を入力","",データ!I27),"")</f>
        <v/>
      </c>
      <c r="O25" s="67" t="str">
        <f>IF(データ!J27="","",データ!J27)</f>
        <v/>
      </c>
      <c r="P25" s="67"/>
      <c r="Q25" s="68"/>
      <c r="R25" s="69"/>
    </row>
    <row r="26" spans="3:18" ht="17.25" customHeight="1" x14ac:dyDescent="0.15">
      <c r="C26" s="114"/>
      <c r="D26" s="117">
        <v>8</v>
      </c>
      <c r="E26" s="118"/>
      <c r="F26" s="98" t="str">
        <f>IF(データ!D9=1,IF(データ!E28="","",データ!E28),"")</f>
        <v/>
      </c>
      <c r="G26" s="98"/>
      <c r="H26" s="38" t="s">
        <v>16</v>
      </c>
      <c r="I26" s="98" t="str">
        <f>IF(データ!D9=1,IF(データ!F28="","",データ!F28),"")</f>
        <v/>
      </c>
      <c r="J26" s="98"/>
      <c r="K26" s="38" t="s">
        <v>17</v>
      </c>
      <c r="L26" s="28" t="str">
        <f>IF(データ!D9=1,IF(データ!G28="","",データ!G28),"")</f>
        <v/>
      </c>
      <c r="M26" s="63" t="str">
        <f>IF(データ!D9=1,IF(データ!H28="","",データ!H28),"")</f>
        <v/>
      </c>
      <c r="N26" s="28" t="str">
        <f>IF(データ!D9=1,IF(データ!I28="生年月日を入力","",データ!I28),"")</f>
        <v/>
      </c>
      <c r="O26" s="64" t="str">
        <f>IF(データ!J28="","",データ!J28)</f>
        <v/>
      </c>
      <c r="P26" s="64"/>
      <c r="Q26" s="65"/>
      <c r="R26" s="66"/>
    </row>
    <row r="27" spans="3:18" ht="17.25" customHeight="1" x14ac:dyDescent="0.15">
      <c r="C27" s="112" t="s">
        <v>22</v>
      </c>
      <c r="D27" s="115" t="s">
        <v>4</v>
      </c>
      <c r="E27" s="116"/>
      <c r="F27" s="83" t="str">
        <f>IF(データ!D9=2,IF(データ!F16="","",データ!F16),"")</f>
        <v/>
      </c>
      <c r="G27" s="84"/>
      <c r="H27" s="84"/>
      <c r="I27" s="85" t="str">
        <f>IF(データ!D9=2,IF(I28="高等学校","こうとうがっこう",IF(I28="高等専門学校","こうとうせんもんがっこう","")),"")</f>
        <v/>
      </c>
      <c r="J27" s="85"/>
      <c r="K27" s="86"/>
      <c r="L27" s="97" t="s">
        <v>5</v>
      </c>
      <c r="M27" s="94" t="str">
        <f>IF(データ!D9=2,"〒"&amp;データ!J16,"〒")</f>
        <v>〒</v>
      </c>
      <c r="N27" s="95"/>
      <c r="O27" s="96"/>
      <c r="P27" s="55" t="s">
        <v>6</v>
      </c>
      <c r="Q27" s="48" t="str">
        <f>IF(データ!D9=2,データ!L16,"")</f>
        <v/>
      </c>
      <c r="R27" s="49"/>
    </row>
    <row r="28" spans="3:18" ht="17.25" customHeight="1" x14ac:dyDescent="0.15">
      <c r="C28" s="113"/>
      <c r="D28" s="80" t="s">
        <v>7</v>
      </c>
      <c r="E28" s="87"/>
      <c r="F28" s="81" t="str">
        <f>IF(データ!D9=2,IF(データ!D16="","",データ!D16),"")</f>
        <v/>
      </c>
      <c r="G28" s="82"/>
      <c r="H28" s="82"/>
      <c r="I28" s="105" t="str">
        <f>IF(データ!D9=2,IF(データ!E16="","",データ!E16),"")</f>
        <v/>
      </c>
      <c r="J28" s="105"/>
      <c r="K28" s="106"/>
      <c r="L28" s="98"/>
      <c r="M28" s="107" t="str">
        <f>IF(データ!D9=2,データ!K16,"")</f>
        <v/>
      </c>
      <c r="N28" s="108"/>
      <c r="O28" s="109"/>
      <c r="P28" s="56" t="s">
        <v>8</v>
      </c>
      <c r="Q28" s="50" t="str">
        <f>IF(データ!D9=2,データ!M16,"")</f>
        <v/>
      </c>
      <c r="R28" s="51"/>
    </row>
    <row r="29" spans="3:18" ht="17.25" customHeight="1" x14ac:dyDescent="0.15">
      <c r="C29" s="113"/>
      <c r="D29" s="80"/>
      <c r="E29" s="87"/>
      <c r="F29" s="81"/>
      <c r="G29" s="82"/>
      <c r="H29" s="82"/>
      <c r="I29" s="105"/>
      <c r="J29" s="105"/>
      <c r="K29" s="106"/>
      <c r="L29" s="25" t="s">
        <v>4</v>
      </c>
      <c r="M29" s="80" t="str">
        <f>IF(データ!D9=2,データ!I16,"")</f>
        <v/>
      </c>
      <c r="N29" s="80"/>
      <c r="O29" s="80"/>
      <c r="P29" s="110" t="s">
        <v>9</v>
      </c>
      <c r="Q29" s="90" t="str">
        <f>IF(データ!D9=2,データ!N16,"")</f>
        <v/>
      </c>
      <c r="R29" s="91"/>
    </row>
    <row r="30" spans="3:18" ht="17.25" customHeight="1" x14ac:dyDescent="0.15">
      <c r="C30" s="113"/>
      <c r="D30" s="80"/>
      <c r="E30" s="87"/>
      <c r="F30" s="81"/>
      <c r="G30" s="82"/>
      <c r="H30" s="82"/>
      <c r="I30" s="105"/>
      <c r="J30" s="105"/>
      <c r="K30" s="106"/>
      <c r="L30" s="46" t="s">
        <v>10</v>
      </c>
      <c r="M30" s="80" t="str">
        <f>IF(データ!D9=2,データ!H16,"")</f>
        <v/>
      </c>
      <c r="N30" s="80"/>
      <c r="O30" s="80"/>
      <c r="P30" s="111"/>
      <c r="Q30" s="92"/>
      <c r="R30" s="93"/>
    </row>
    <row r="31" spans="3:18" ht="17.25" customHeight="1" x14ac:dyDescent="0.15">
      <c r="C31" s="113"/>
      <c r="D31" s="80"/>
      <c r="E31" s="80"/>
      <c r="F31" s="24" t="s">
        <v>11</v>
      </c>
      <c r="G31" s="117" t="str">
        <f>IF(データ!D9=2,IF(データ!G16="","",データ!G16),"")</f>
        <v/>
      </c>
      <c r="H31" s="126"/>
      <c r="I31" s="126"/>
      <c r="J31" s="126"/>
      <c r="K31" s="118"/>
      <c r="L31" s="25" t="s">
        <v>4</v>
      </c>
      <c r="M31" s="80" t="str">
        <f>IF(データ!D9=2,データ!P16,"")</f>
        <v/>
      </c>
      <c r="N31" s="80"/>
      <c r="O31" s="80"/>
      <c r="P31" s="110" t="s">
        <v>9</v>
      </c>
      <c r="Q31" s="90" t="str">
        <f>IF(データ!D9=2,データ!Q16,"")</f>
        <v/>
      </c>
      <c r="R31" s="91"/>
    </row>
    <row r="32" spans="3:18" ht="17.25" customHeight="1" x14ac:dyDescent="0.15">
      <c r="C32" s="113"/>
      <c r="D32" s="80"/>
      <c r="E32" s="80"/>
      <c r="F32" s="24" t="s">
        <v>12</v>
      </c>
      <c r="G32" s="71"/>
      <c r="H32" s="127"/>
      <c r="I32" s="127"/>
      <c r="J32" s="127"/>
      <c r="K32" s="128"/>
      <c r="L32" s="46" t="s">
        <v>13</v>
      </c>
      <c r="M32" s="80" t="str">
        <f>IF(データ!D9=2,データ!O16,"")</f>
        <v/>
      </c>
      <c r="N32" s="80"/>
      <c r="O32" s="80"/>
      <c r="P32" s="111"/>
      <c r="Q32" s="92"/>
      <c r="R32" s="93"/>
    </row>
    <row r="33" spans="3:21" ht="17.25" customHeight="1" x14ac:dyDescent="0.15">
      <c r="C33" s="113"/>
      <c r="D33" s="80" t="s">
        <v>14</v>
      </c>
      <c r="E33" s="80"/>
      <c r="F33" s="80" t="s">
        <v>15</v>
      </c>
      <c r="G33" s="80"/>
      <c r="H33" s="24" t="s">
        <v>16</v>
      </c>
      <c r="I33" s="80" t="s">
        <v>4</v>
      </c>
      <c r="J33" s="80"/>
      <c r="K33" s="24" t="s">
        <v>17</v>
      </c>
      <c r="L33" s="24" t="s">
        <v>18</v>
      </c>
      <c r="M33" s="24" t="s">
        <v>19</v>
      </c>
      <c r="N33" s="24" t="s">
        <v>20</v>
      </c>
      <c r="O33" s="80" t="s">
        <v>21</v>
      </c>
      <c r="P33" s="80"/>
      <c r="Q33" s="87"/>
      <c r="R33" s="88"/>
    </row>
    <row r="34" spans="3:21" ht="17.25" customHeight="1" x14ac:dyDescent="0.15">
      <c r="C34" s="113"/>
      <c r="D34" s="117">
        <v>1</v>
      </c>
      <c r="E34" s="118"/>
      <c r="F34" s="67" t="str">
        <f>IF(データ!D9=2,IF(データ!E32="","",データ!E32),"")</f>
        <v/>
      </c>
      <c r="G34" s="67"/>
      <c r="H34" s="26" t="s">
        <v>16</v>
      </c>
      <c r="I34" s="67" t="str">
        <f>IF(データ!D9=2,IF(データ!F32="","",データ!F32),"")</f>
        <v/>
      </c>
      <c r="J34" s="67"/>
      <c r="K34" s="26" t="s">
        <v>17</v>
      </c>
      <c r="L34" s="26" t="str">
        <f>IF(データ!D9=2,IF(データ!G32="","",データ!G32),"")</f>
        <v/>
      </c>
      <c r="M34" s="61" t="str">
        <f>IF(データ!D9=2,IF(データ!H32="","",データ!H32),"")</f>
        <v/>
      </c>
      <c r="N34" s="26" t="str">
        <f>IF(データ!D9=2,IF(データ!I32="生年月日を入力","",データ!I32),"")</f>
        <v/>
      </c>
      <c r="O34" s="67" t="str">
        <f>IF(データ!J32="","",データ!J32)</f>
        <v/>
      </c>
      <c r="P34" s="67"/>
      <c r="Q34" s="68"/>
      <c r="R34" s="69"/>
    </row>
    <row r="35" spans="3:21" ht="17.25" customHeight="1" x14ac:dyDescent="0.15">
      <c r="C35" s="113"/>
      <c r="D35" s="117">
        <v>2</v>
      </c>
      <c r="E35" s="118"/>
      <c r="F35" s="70" t="str">
        <f>IF(データ!D9=2,IF(データ!E33="","",データ!E33),"")</f>
        <v/>
      </c>
      <c r="G35" s="70"/>
      <c r="H35" s="27" t="s">
        <v>16</v>
      </c>
      <c r="I35" s="70" t="str">
        <f>IF(データ!D9=2,IF(データ!F33="","",データ!F33),"")</f>
        <v/>
      </c>
      <c r="J35" s="70"/>
      <c r="K35" s="27" t="s">
        <v>17</v>
      </c>
      <c r="L35" s="27" t="str">
        <f>IF(データ!D9=2,IF(データ!G33="","",データ!G33),"")</f>
        <v/>
      </c>
      <c r="M35" s="62" t="str">
        <f>IF(データ!D9=2,IF(データ!H33="","",データ!H33),"")</f>
        <v/>
      </c>
      <c r="N35" s="27" t="str">
        <f>IF(データ!D9=2,IF(データ!I33="生年月日を入力","",データ!I33),"")</f>
        <v/>
      </c>
      <c r="O35" s="70" t="str">
        <f>IF(データ!J33="","",データ!J33)</f>
        <v/>
      </c>
      <c r="P35" s="70"/>
      <c r="Q35" s="71"/>
      <c r="R35" s="72"/>
    </row>
    <row r="36" spans="3:21" ht="17.25" customHeight="1" x14ac:dyDescent="0.15">
      <c r="C36" s="113"/>
      <c r="D36" s="117">
        <v>3</v>
      </c>
      <c r="E36" s="118"/>
      <c r="F36" s="67" t="str">
        <f>IF(データ!D9=2,IF(データ!E34="","",データ!E34),"")</f>
        <v/>
      </c>
      <c r="G36" s="67"/>
      <c r="H36" s="26" t="s">
        <v>16</v>
      </c>
      <c r="I36" s="67" t="str">
        <f>IF(データ!D9=2,IF(データ!F34="","",データ!F34),"")</f>
        <v/>
      </c>
      <c r="J36" s="67"/>
      <c r="K36" s="26" t="s">
        <v>17</v>
      </c>
      <c r="L36" s="26" t="str">
        <f>IF(データ!D9=2,IF(データ!G34="","",データ!G34),"")</f>
        <v/>
      </c>
      <c r="M36" s="61" t="str">
        <f>IF(データ!D9=2,IF(データ!H34="","",データ!H34),"")</f>
        <v/>
      </c>
      <c r="N36" s="26" t="str">
        <f>IF(データ!D9=2,IF(データ!I34="生年月日を入力","",データ!I34),"")</f>
        <v/>
      </c>
      <c r="O36" s="67" t="str">
        <f>IF(データ!J34="","",データ!J34)</f>
        <v/>
      </c>
      <c r="P36" s="67"/>
      <c r="Q36" s="68"/>
      <c r="R36" s="69"/>
    </row>
    <row r="37" spans="3:21" ht="17.25" customHeight="1" x14ac:dyDescent="0.15">
      <c r="C37" s="113"/>
      <c r="D37" s="117">
        <v>4</v>
      </c>
      <c r="E37" s="118"/>
      <c r="F37" s="70" t="str">
        <f>IF(データ!D9=2,IF(データ!E35="","",データ!E35),"")</f>
        <v/>
      </c>
      <c r="G37" s="70"/>
      <c r="H37" s="27" t="s">
        <v>16</v>
      </c>
      <c r="I37" s="70" t="str">
        <f>IF(データ!D9=2,IF(データ!F35="","",データ!F35),"")</f>
        <v/>
      </c>
      <c r="J37" s="70"/>
      <c r="K37" s="27" t="s">
        <v>17</v>
      </c>
      <c r="L37" s="27" t="str">
        <f>IF(データ!D9=2,IF(データ!G35="","",データ!G35),"")</f>
        <v/>
      </c>
      <c r="M37" s="62" t="str">
        <f>IF(データ!D9=2,IF(データ!H35="","",データ!H35),"")</f>
        <v/>
      </c>
      <c r="N37" s="27" t="str">
        <f>IF(データ!D9=2,IF(データ!I35="生年月日を入力","",データ!I35),"")</f>
        <v/>
      </c>
      <c r="O37" s="70" t="str">
        <f>IF(データ!J35="","",データ!J35)</f>
        <v/>
      </c>
      <c r="P37" s="70"/>
      <c r="Q37" s="71"/>
      <c r="R37" s="72"/>
    </row>
    <row r="38" spans="3:21" ht="17.25" customHeight="1" x14ac:dyDescent="0.15">
      <c r="C38" s="113"/>
      <c r="D38" s="117">
        <v>5</v>
      </c>
      <c r="E38" s="118"/>
      <c r="F38" s="67" t="str">
        <f>IF(データ!D9=2,IF(データ!E36="","",データ!E36),"")</f>
        <v/>
      </c>
      <c r="G38" s="67"/>
      <c r="H38" s="26" t="s">
        <v>16</v>
      </c>
      <c r="I38" s="67" t="str">
        <f>IF(データ!D9=2,IF(データ!F36="","",データ!F36),"")</f>
        <v/>
      </c>
      <c r="J38" s="67"/>
      <c r="K38" s="26" t="s">
        <v>17</v>
      </c>
      <c r="L38" s="26" t="str">
        <f>IF(データ!D9=2,IF(データ!G36="","",データ!G36),"")</f>
        <v/>
      </c>
      <c r="M38" s="61" t="str">
        <f>IF(データ!D9=2,IF(データ!H36="","",データ!H36),"")</f>
        <v/>
      </c>
      <c r="N38" s="26" t="str">
        <f>IF(データ!D9=2,IF(データ!I36="生年月日を入力","",データ!I36),"")</f>
        <v/>
      </c>
      <c r="O38" s="67" t="str">
        <f>IF(データ!J36="","",データ!J36)</f>
        <v/>
      </c>
      <c r="P38" s="67"/>
      <c r="Q38" s="68"/>
      <c r="R38" s="69"/>
    </row>
    <row r="39" spans="3:21" ht="17.25" customHeight="1" x14ac:dyDescent="0.15">
      <c r="C39" s="113"/>
      <c r="D39" s="117">
        <v>6</v>
      </c>
      <c r="E39" s="118"/>
      <c r="F39" s="70" t="str">
        <f>IF(データ!D9=2,IF(データ!E37="","",データ!E37),"")</f>
        <v/>
      </c>
      <c r="G39" s="70"/>
      <c r="H39" s="27" t="s">
        <v>16</v>
      </c>
      <c r="I39" s="70" t="str">
        <f>IF(データ!D9=2,IF(データ!F37="","",データ!F37),"")</f>
        <v/>
      </c>
      <c r="J39" s="70"/>
      <c r="K39" s="27" t="s">
        <v>17</v>
      </c>
      <c r="L39" s="27" t="str">
        <f>IF(データ!D9=2,IF(データ!G37="","",データ!G37),"")</f>
        <v/>
      </c>
      <c r="M39" s="62" t="str">
        <f>IF(データ!D9=2,IF(データ!H37="","",データ!H37),"")</f>
        <v/>
      </c>
      <c r="N39" s="27" t="str">
        <f>IF(データ!D9=2,IF(データ!I37="生年月日を入力","",データ!I37),"")</f>
        <v/>
      </c>
      <c r="O39" s="70" t="str">
        <f>IF(データ!J37="","",データ!J37)</f>
        <v/>
      </c>
      <c r="P39" s="70"/>
      <c r="Q39" s="71"/>
      <c r="R39" s="72"/>
    </row>
    <row r="40" spans="3:21" ht="17.25" customHeight="1" x14ac:dyDescent="0.15">
      <c r="C40" s="113"/>
      <c r="D40" s="117">
        <v>7</v>
      </c>
      <c r="E40" s="118"/>
      <c r="F40" s="67" t="str">
        <f>IF(データ!D9=2,IF(データ!E38="","",データ!E38),"")</f>
        <v/>
      </c>
      <c r="G40" s="67"/>
      <c r="H40" s="26" t="s">
        <v>16</v>
      </c>
      <c r="I40" s="67" t="str">
        <f>IF(データ!D9=2,IF(データ!F38="","",データ!F38),"")</f>
        <v/>
      </c>
      <c r="J40" s="67"/>
      <c r="K40" s="26" t="s">
        <v>17</v>
      </c>
      <c r="L40" s="26" t="str">
        <f>IF(データ!D9=2,IF(データ!G38="","",データ!G38),"")</f>
        <v/>
      </c>
      <c r="M40" s="61" t="str">
        <f>IF(データ!D9=2,IF(データ!H38="","",データ!H38),"")</f>
        <v/>
      </c>
      <c r="N40" s="26" t="str">
        <f>IF(データ!D9=2,IF(データ!I38="生年月日を入力","",データ!I38),"")</f>
        <v/>
      </c>
      <c r="O40" s="67" t="str">
        <f>IF(データ!J38="","",データ!J38)</f>
        <v/>
      </c>
      <c r="P40" s="67"/>
      <c r="Q40" s="68"/>
      <c r="R40" s="69"/>
    </row>
    <row r="41" spans="3:21" ht="17.25" customHeight="1" x14ac:dyDescent="0.15">
      <c r="C41" s="114"/>
      <c r="D41" s="119">
        <v>8</v>
      </c>
      <c r="E41" s="120"/>
      <c r="F41" s="64" t="str">
        <f>IF(データ!D9=2,IF(データ!E39="","",データ!E39),"")</f>
        <v/>
      </c>
      <c r="G41" s="64"/>
      <c r="H41" s="28" t="s">
        <v>16</v>
      </c>
      <c r="I41" s="64" t="str">
        <f>IF(データ!D9=2,IF(データ!F39="","",データ!F39),"")</f>
        <v/>
      </c>
      <c r="J41" s="64"/>
      <c r="K41" s="28" t="s">
        <v>17</v>
      </c>
      <c r="L41" s="28" t="str">
        <f>IF(データ!D9=2,IF(データ!G39="","",データ!G39),"")</f>
        <v/>
      </c>
      <c r="M41" s="63" t="str">
        <f>IF(データ!D9=2,IF(データ!H39="","",データ!H39),"")</f>
        <v/>
      </c>
      <c r="N41" s="28" t="str">
        <f>IF(データ!D9=2,IF(データ!I39="生年月日を入力","",データ!I39),"")</f>
        <v/>
      </c>
      <c r="O41" s="64" t="str">
        <f>IF(データ!J39="","",データ!J39)</f>
        <v/>
      </c>
      <c r="P41" s="64"/>
      <c r="Q41" s="65"/>
      <c r="R41" s="66"/>
    </row>
    <row r="43" spans="3:21" x14ac:dyDescent="0.15">
      <c r="C43" s="22" t="s">
        <v>23</v>
      </c>
    </row>
    <row r="45" spans="3:21" x14ac:dyDescent="0.15">
      <c r="D45" s="129">
        <f>データ!I8</f>
        <v>0</v>
      </c>
      <c r="E45" s="129"/>
      <c r="F45" s="129"/>
      <c r="G45" s="29" t="s">
        <v>24</v>
      </c>
      <c r="H45" s="130" t="str">
        <f>IF(データ!D9=1,データ!D15,IF(データ!D9=2,データ!D16,""))</f>
        <v/>
      </c>
      <c r="I45" s="130"/>
      <c r="J45" s="130"/>
      <c r="K45" s="29" t="s">
        <v>25</v>
      </c>
      <c r="L45" s="22" t="s">
        <v>26</v>
      </c>
      <c r="N45" s="22" t="str">
        <f>データ!I10&amp;"　　　　 )"</f>
        <v>　　　　 )</v>
      </c>
      <c r="O45" s="32"/>
      <c r="Q45" s="30" t="s">
        <v>27</v>
      </c>
      <c r="R45" s="31"/>
      <c r="S45" s="31"/>
      <c r="T45" s="31"/>
      <c r="U45" s="29"/>
    </row>
    <row r="47" spans="3:21" x14ac:dyDescent="0.15">
      <c r="C47" s="22" t="str">
        <f>IF(データ!D8="","上記の者は、（　　　　　　　）県代表として標記大会に出場することを認め、参加申し込みをいたします。","上記の者は、（"&amp;データ!D8&amp;"）県代表として標記大会に出場することを認め、参加申し込みをいたします。")</f>
        <v>上記の者は、（　　　　　　　）県代表として標記大会に出場することを認め、参加申し込みをいたします。</v>
      </c>
    </row>
    <row r="49" spans="4:17" x14ac:dyDescent="0.15">
      <c r="D49" s="129">
        <f>データ!I8</f>
        <v>0</v>
      </c>
      <c r="E49" s="129"/>
      <c r="F49" s="129"/>
      <c r="G49" s="29" t="s">
        <v>24</v>
      </c>
      <c r="H49" s="131">
        <f>データ!D8</f>
        <v>0</v>
      </c>
      <c r="I49" s="130"/>
      <c r="J49" s="130"/>
      <c r="K49" s="29" t="s">
        <v>25</v>
      </c>
      <c r="L49" s="22" t="s">
        <v>28</v>
      </c>
      <c r="N49" s="22" t="str">
        <f>データ!I9&amp;"　　　 )"</f>
        <v>　　　 )</v>
      </c>
      <c r="Q49" s="30" t="s">
        <v>27</v>
      </c>
    </row>
    <row r="51" spans="4:17" ht="15" x14ac:dyDescent="0.15">
      <c r="D51" s="43" t="str">
        <f ca="1">"令和"&amp;DBCS(YEAR(データ!M7)-2018)&amp;"年度  九州高等学校新人ソフトテニス競技大会会長  様"</f>
        <v>令和５年度  九州高等学校新人ソフトテニス競技大会会長  様</v>
      </c>
    </row>
  </sheetData>
  <mergeCells count="121">
    <mergeCell ref="D45:F45"/>
    <mergeCell ref="D49:F49"/>
    <mergeCell ref="H45:J45"/>
    <mergeCell ref="H49:J49"/>
    <mergeCell ref="Q29:R30"/>
    <mergeCell ref="F22:G22"/>
    <mergeCell ref="I22:J22"/>
    <mergeCell ref="O22:R22"/>
    <mergeCell ref="P29:P30"/>
    <mergeCell ref="M31:O31"/>
    <mergeCell ref="G31:K32"/>
    <mergeCell ref="F27:H27"/>
    <mergeCell ref="I27:K27"/>
    <mergeCell ref="D22:E22"/>
    <mergeCell ref="D23:E23"/>
    <mergeCell ref="D24:E24"/>
    <mergeCell ref="D25:E25"/>
    <mergeCell ref="D26:E26"/>
    <mergeCell ref="D34:E34"/>
    <mergeCell ref="D35:E35"/>
    <mergeCell ref="D36:E36"/>
    <mergeCell ref="D37:E37"/>
    <mergeCell ref="D38:E38"/>
    <mergeCell ref="D39:E39"/>
    <mergeCell ref="C5:R5"/>
    <mergeCell ref="C6:R6"/>
    <mergeCell ref="C7:R7"/>
    <mergeCell ref="C12:C26"/>
    <mergeCell ref="D12:E12"/>
    <mergeCell ref="D18:E18"/>
    <mergeCell ref="F18:G18"/>
    <mergeCell ref="Q9:R10"/>
    <mergeCell ref="Q14:R15"/>
    <mergeCell ref="G16:K17"/>
    <mergeCell ref="F21:G21"/>
    <mergeCell ref="I13:K15"/>
    <mergeCell ref="I20:J20"/>
    <mergeCell ref="I21:J21"/>
    <mergeCell ref="D19:E19"/>
    <mergeCell ref="D20:E20"/>
    <mergeCell ref="D21:E21"/>
    <mergeCell ref="F25:G25"/>
    <mergeCell ref="I25:J25"/>
    <mergeCell ref="O25:R25"/>
    <mergeCell ref="F26:G26"/>
    <mergeCell ref="I26:J26"/>
    <mergeCell ref="O26:R26"/>
    <mergeCell ref="M14:O14"/>
    <mergeCell ref="P14:P15"/>
    <mergeCell ref="M15:O15"/>
    <mergeCell ref="F23:G23"/>
    <mergeCell ref="I23:J23"/>
    <mergeCell ref="O23:R23"/>
    <mergeCell ref="F24:G24"/>
    <mergeCell ref="I24:J24"/>
    <mergeCell ref="O24:R24"/>
    <mergeCell ref="F19:G19"/>
    <mergeCell ref="I19:J19"/>
    <mergeCell ref="O19:R19"/>
    <mergeCell ref="F20:G20"/>
    <mergeCell ref="I18:J18"/>
    <mergeCell ref="O20:R20"/>
    <mergeCell ref="C27:C41"/>
    <mergeCell ref="D27:E27"/>
    <mergeCell ref="D33:E33"/>
    <mergeCell ref="F33:G33"/>
    <mergeCell ref="I33:J33"/>
    <mergeCell ref="F36:G36"/>
    <mergeCell ref="I36:J36"/>
    <mergeCell ref="F38:G38"/>
    <mergeCell ref="I35:J35"/>
    <mergeCell ref="D40:E40"/>
    <mergeCell ref="D41:E41"/>
    <mergeCell ref="F34:G34"/>
    <mergeCell ref="I34:J34"/>
    <mergeCell ref="F41:G41"/>
    <mergeCell ref="I41:J41"/>
    <mergeCell ref="O35:R35"/>
    <mergeCell ref="D28:E32"/>
    <mergeCell ref="F28:H30"/>
    <mergeCell ref="I28:K30"/>
    <mergeCell ref="M29:O29"/>
    <mergeCell ref="M30:O30"/>
    <mergeCell ref="L27:L28"/>
    <mergeCell ref="M28:O28"/>
    <mergeCell ref="P31:P32"/>
    <mergeCell ref="Q31:R32"/>
    <mergeCell ref="C9:E10"/>
    <mergeCell ref="P9:P10"/>
    <mergeCell ref="D13:E17"/>
    <mergeCell ref="F13:H15"/>
    <mergeCell ref="F12:H12"/>
    <mergeCell ref="I12:K12"/>
    <mergeCell ref="F40:G40"/>
    <mergeCell ref="I40:J40"/>
    <mergeCell ref="O40:R40"/>
    <mergeCell ref="O33:R33"/>
    <mergeCell ref="M32:O32"/>
    <mergeCell ref="M16:O16"/>
    <mergeCell ref="P16:P17"/>
    <mergeCell ref="Q16:R17"/>
    <mergeCell ref="M17:O17"/>
    <mergeCell ref="O21:R21"/>
    <mergeCell ref="M27:O27"/>
    <mergeCell ref="L12:L13"/>
    <mergeCell ref="M13:O13"/>
    <mergeCell ref="Q12:R12"/>
    <mergeCell ref="Q13:R13"/>
    <mergeCell ref="O18:R18"/>
    <mergeCell ref="O34:R34"/>
    <mergeCell ref="F35:G35"/>
    <mergeCell ref="O41:R41"/>
    <mergeCell ref="I38:J38"/>
    <mergeCell ref="O38:R38"/>
    <mergeCell ref="F39:G39"/>
    <mergeCell ref="I39:J39"/>
    <mergeCell ref="O39:R39"/>
    <mergeCell ref="O36:R36"/>
    <mergeCell ref="F37:G37"/>
    <mergeCell ref="I37:J37"/>
    <mergeCell ref="O37:R37"/>
  </mergeCells>
  <phoneticPr fontId="1"/>
  <conditionalFormatting sqref="F27:L27 M27:M28 P27:R28 C27:E33 H28:K30 G28:G31 F28:F41 L29:R32 G33:R41 C34:D41">
    <cfRule type="expression" dxfId="9" priority="1" stopIfTrue="1">
      <formula>$AB$2&lt;&gt;2</formula>
    </cfRule>
  </conditionalFormatting>
  <conditionalFormatting sqref="L12 N12:Q12 M12:M13 H12:K15 G12:G16 C12:F18 P13:Q13 L14:R17 G18:R26 C19:D26 F19:F26">
    <cfRule type="expression" dxfId="8" priority="2" stopIfTrue="1">
      <formula>$AB$2&lt;&gt;1</formula>
    </cfRule>
  </conditionalFormatting>
  <printOptions horizontalCentered="1"/>
  <pageMargins left="0.27559055118110237" right="0.27559055118110237" top="0.6692913385826772" bottom="0.47244094488188981" header="0.35433070866141736" footer="0.19685039370078741"/>
  <pageSetup paperSize="9" scale="105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39"/>
  <sheetViews>
    <sheetView tabSelected="1" zoomScaleNormal="100" workbookViewId="0">
      <selection activeCell="AC32" sqref="AC32"/>
    </sheetView>
  </sheetViews>
  <sheetFormatPr defaultColWidth="9" defaultRowHeight="13.5" x14ac:dyDescent="0.15"/>
  <cols>
    <col min="2" max="2" width="3.125" customWidth="1"/>
    <col min="20" max="21" width="12" hidden="1" customWidth="1"/>
    <col min="22" max="22" width="8.125" hidden="1" customWidth="1"/>
    <col min="23" max="23" width="10.5" hidden="1" customWidth="1"/>
    <col min="24" max="24" width="15.375" hidden="1" customWidth="1"/>
    <col min="25" max="25" width="9" hidden="1" customWidth="1"/>
    <col min="26" max="26" width="12.625" hidden="1" customWidth="1"/>
  </cols>
  <sheetData>
    <row r="2" spans="2:26" x14ac:dyDescent="0.15">
      <c r="B2" s="41" t="s">
        <v>29</v>
      </c>
      <c r="C2" s="1"/>
      <c r="D2" s="1"/>
      <c r="E2" s="1"/>
      <c r="F2" s="1"/>
      <c r="G2" s="2"/>
      <c r="H2" s="3"/>
      <c r="I2" s="3"/>
      <c r="J2" s="3"/>
      <c r="K2" s="3"/>
      <c r="L2" s="3"/>
      <c r="M2" s="3"/>
    </row>
    <row r="3" spans="2:26" x14ac:dyDescent="0.15">
      <c r="B3" s="4" t="s">
        <v>30</v>
      </c>
      <c r="C3" s="10"/>
      <c r="D3" s="3" t="s">
        <v>31</v>
      </c>
      <c r="E3" s="3"/>
      <c r="F3" s="3"/>
      <c r="G3" s="5"/>
      <c r="H3" s="3"/>
      <c r="I3" s="3"/>
      <c r="J3" s="3"/>
      <c r="K3" s="3"/>
      <c r="L3" s="3"/>
      <c r="M3" s="3"/>
      <c r="T3" s="3" t="s">
        <v>32</v>
      </c>
      <c r="U3" s="3" t="s">
        <v>33</v>
      </c>
      <c r="V3" s="36" t="s">
        <v>34</v>
      </c>
      <c r="W3" t="s">
        <v>35</v>
      </c>
      <c r="X3" t="s">
        <v>36</v>
      </c>
      <c r="Z3" t="s">
        <v>37</v>
      </c>
    </row>
    <row r="4" spans="2:26" x14ac:dyDescent="0.15">
      <c r="B4" s="6" t="s">
        <v>30</v>
      </c>
      <c r="C4" s="7" t="s">
        <v>38</v>
      </c>
      <c r="D4" s="7"/>
      <c r="E4" s="7"/>
      <c r="F4" s="7"/>
      <c r="G4" s="8"/>
      <c r="H4" s="3"/>
      <c r="I4" s="3"/>
      <c r="J4" s="3"/>
      <c r="K4" s="3"/>
      <c r="L4" s="3"/>
      <c r="M4" s="3"/>
      <c r="T4" s="3" t="s">
        <v>39</v>
      </c>
      <c r="U4" s="3" t="s">
        <v>40</v>
      </c>
      <c r="V4" s="36" t="s">
        <v>41</v>
      </c>
      <c r="W4">
        <v>1</v>
      </c>
      <c r="X4" t="s">
        <v>42</v>
      </c>
      <c r="Z4" t="str">
        <f>D7&amp;D9</f>
        <v/>
      </c>
    </row>
    <row r="5" spans="2:2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T5" s="3" t="s">
        <v>43</v>
      </c>
      <c r="U5" s="3" t="s">
        <v>44</v>
      </c>
      <c r="V5" s="36" t="s">
        <v>45</v>
      </c>
      <c r="W5">
        <v>2</v>
      </c>
      <c r="X5" t="s">
        <v>46</v>
      </c>
    </row>
    <row r="6" spans="2:26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T6" s="3"/>
      <c r="U6" s="3" t="s">
        <v>47</v>
      </c>
    </row>
    <row r="7" spans="2:26" x14ac:dyDescent="0.15">
      <c r="B7" s="3"/>
      <c r="C7" s="9" t="s">
        <v>48</v>
      </c>
      <c r="D7" s="10"/>
      <c r="E7" s="3"/>
      <c r="F7" s="3"/>
      <c r="G7" s="3"/>
      <c r="H7" s="3"/>
      <c r="I7" s="3"/>
      <c r="J7" s="3"/>
      <c r="K7" s="36" t="s">
        <v>49</v>
      </c>
      <c r="L7" s="3"/>
      <c r="M7" s="44">
        <f ca="1">DATEVALUE(YEAR(TODAY())&amp;"/12/01")</f>
        <v>45261</v>
      </c>
      <c r="T7" s="3"/>
      <c r="U7" s="3" t="s">
        <v>50</v>
      </c>
    </row>
    <row r="8" spans="2:26" x14ac:dyDescent="0.15">
      <c r="B8" s="3"/>
      <c r="C8" s="9" t="s">
        <v>2</v>
      </c>
      <c r="D8" s="10"/>
      <c r="E8" s="9" t="s">
        <v>51</v>
      </c>
      <c r="F8" s="3"/>
      <c r="G8" s="133" t="s">
        <v>52</v>
      </c>
      <c r="H8" s="133"/>
      <c r="I8" s="134"/>
      <c r="J8" s="134"/>
      <c r="K8" s="39" t="s">
        <v>53</v>
      </c>
      <c r="L8" s="3"/>
      <c r="M8" s="12" t="s">
        <v>54</v>
      </c>
      <c r="T8" s="3"/>
      <c r="U8" s="3" t="s">
        <v>55</v>
      </c>
    </row>
    <row r="9" spans="2:26" x14ac:dyDescent="0.15">
      <c r="B9" s="3"/>
      <c r="C9" s="9" t="s">
        <v>35</v>
      </c>
      <c r="D9" s="33"/>
      <c r="E9" s="9" t="s">
        <v>56</v>
      </c>
      <c r="F9" s="3"/>
      <c r="G9" s="133" t="s">
        <v>57</v>
      </c>
      <c r="H9" s="133"/>
      <c r="I9" s="135"/>
      <c r="J9" s="135"/>
      <c r="K9" s="3"/>
      <c r="L9" s="3"/>
      <c r="M9" s="3"/>
      <c r="T9" s="3"/>
      <c r="U9" s="3" t="s">
        <v>58</v>
      </c>
    </row>
    <row r="10" spans="2:26" x14ac:dyDescent="0.15">
      <c r="B10" s="3"/>
      <c r="C10" s="3"/>
      <c r="D10" s="3"/>
      <c r="E10" s="3"/>
      <c r="F10" s="3"/>
      <c r="G10" s="133" t="s">
        <v>59</v>
      </c>
      <c r="H10" s="133"/>
      <c r="I10" s="135"/>
      <c r="J10" s="135"/>
      <c r="K10" s="3"/>
      <c r="L10" s="3"/>
      <c r="M10" s="3"/>
      <c r="T10" s="3"/>
      <c r="U10" s="3" t="s">
        <v>60</v>
      </c>
    </row>
    <row r="11" spans="2:26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T11" s="3"/>
      <c r="U11" s="3" t="s">
        <v>61</v>
      </c>
    </row>
    <row r="12" spans="2:26" x14ac:dyDescent="0.15">
      <c r="B12" s="3"/>
      <c r="C12" s="136" t="s">
        <v>62</v>
      </c>
      <c r="D12" s="136"/>
      <c r="E12" s="3"/>
      <c r="F12" s="3"/>
      <c r="G12" s="3"/>
      <c r="H12" s="3"/>
      <c r="I12" s="3"/>
      <c r="J12" s="3"/>
      <c r="K12" s="3"/>
      <c r="L12" s="3"/>
      <c r="M12" s="3"/>
    </row>
    <row r="13" spans="2:26" ht="13.5" customHeight="1" x14ac:dyDescent="0.15">
      <c r="B13" s="3"/>
      <c r="C13" s="9"/>
      <c r="D13" s="137" t="s">
        <v>63</v>
      </c>
      <c r="E13" s="138"/>
      <c r="F13" s="138"/>
      <c r="G13" s="138"/>
      <c r="H13" s="138"/>
      <c r="I13" s="139"/>
      <c r="J13" s="133" t="s">
        <v>64</v>
      </c>
      <c r="K13" s="133"/>
      <c r="L13" s="133"/>
      <c r="M13" s="133"/>
      <c r="N13" s="133"/>
      <c r="O13" s="132" t="s">
        <v>65</v>
      </c>
      <c r="P13" s="132"/>
      <c r="Q13" s="132"/>
    </row>
    <row r="14" spans="2:26" x14ac:dyDescent="0.15">
      <c r="B14" s="3"/>
      <c r="C14" s="57" t="s">
        <v>66</v>
      </c>
      <c r="D14" s="58" t="s">
        <v>67</v>
      </c>
      <c r="E14" s="58" t="s">
        <v>36</v>
      </c>
      <c r="F14" s="58" t="s">
        <v>68</v>
      </c>
      <c r="G14" s="58" t="s">
        <v>69</v>
      </c>
      <c r="H14" s="45" t="s">
        <v>10</v>
      </c>
      <c r="I14" s="58" t="s">
        <v>68</v>
      </c>
      <c r="J14" s="58" t="s">
        <v>70</v>
      </c>
      <c r="K14" s="58" t="s">
        <v>71</v>
      </c>
      <c r="L14" s="58" t="s">
        <v>72</v>
      </c>
      <c r="M14" s="58" t="s">
        <v>73</v>
      </c>
      <c r="N14" s="58" t="s">
        <v>74</v>
      </c>
      <c r="O14" s="59" t="s">
        <v>75</v>
      </c>
      <c r="P14" s="59" t="s">
        <v>68</v>
      </c>
      <c r="Q14" s="59" t="s">
        <v>74</v>
      </c>
    </row>
    <row r="15" spans="2:26" x14ac:dyDescent="0.15">
      <c r="B15" s="3"/>
      <c r="C15" s="40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7"/>
      <c r="P15" s="47"/>
      <c r="Q15" s="47"/>
    </row>
    <row r="16" spans="2:26" x14ac:dyDescent="0.15">
      <c r="B16" s="3"/>
      <c r="C16" s="40">
        <v>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7"/>
      <c r="P16" s="47"/>
      <c r="Q16" s="47"/>
    </row>
    <row r="17" spans="2:13" x14ac:dyDescent="0.15">
      <c r="B17" s="3"/>
      <c r="C17" s="15"/>
      <c r="D17" s="142" t="s">
        <v>76</v>
      </c>
      <c r="E17" s="142"/>
      <c r="F17" s="142"/>
      <c r="G17" s="35" t="s">
        <v>77</v>
      </c>
      <c r="H17" s="16"/>
      <c r="I17" s="16"/>
      <c r="J17" s="16"/>
      <c r="K17" s="16"/>
      <c r="L17" s="16"/>
      <c r="M17" s="16"/>
    </row>
    <row r="18" spans="2:13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15">
      <c r="B19" s="3"/>
      <c r="C19" s="140" t="s">
        <v>67</v>
      </c>
      <c r="D19" s="140"/>
      <c r="E19" s="133" t="s">
        <v>78</v>
      </c>
      <c r="F19" s="133"/>
      <c r="G19" s="133"/>
      <c r="H19" s="133"/>
      <c r="I19" s="133"/>
      <c r="J19" s="133"/>
      <c r="K19" s="15"/>
      <c r="L19" s="15"/>
      <c r="M19" s="3"/>
    </row>
    <row r="20" spans="2:13" x14ac:dyDescent="0.15">
      <c r="B20" s="3"/>
      <c r="C20" s="141"/>
      <c r="D20" s="141"/>
      <c r="E20" s="11" t="s">
        <v>79</v>
      </c>
      <c r="F20" s="11" t="s">
        <v>68</v>
      </c>
      <c r="G20" s="11" t="s">
        <v>80</v>
      </c>
      <c r="H20" s="11" t="s">
        <v>81</v>
      </c>
      <c r="I20" s="11" t="s">
        <v>82</v>
      </c>
      <c r="J20" s="11" t="s">
        <v>83</v>
      </c>
      <c r="K20" s="3"/>
      <c r="L20" s="3"/>
      <c r="M20" s="3"/>
    </row>
    <row r="21" spans="2:13" x14ac:dyDescent="0.15">
      <c r="B21" s="3"/>
      <c r="C21" s="143" t="str">
        <f>IF(G15="","",G15)</f>
        <v/>
      </c>
      <c r="D21" s="60">
        <v>1</v>
      </c>
      <c r="E21" s="14"/>
      <c r="F21" s="14"/>
      <c r="G21" s="37"/>
      <c r="H21" s="17"/>
      <c r="I21" s="42" t="str">
        <f>IF(H21="","生年月日を入力",INT(DAYS360(H21,$M$7)/360))</f>
        <v>生年月日を入力</v>
      </c>
      <c r="J21" s="14"/>
      <c r="K21" s="3"/>
      <c r="L21" s="3"/>
      <c r="M21" s="3"/>
    </row>
    <row r="22" spans="2:13" x14ac:dyDescent="0.15">
      <c r="B22" s="3"/>
      <c r="C22" s="144"/>
      <c r="D22" s="60">
        <v>2</v>
      </c>
      <c r="E22" s="14"/>
      <c r="F22" s="14"/>
      <c r="G22" s="37"/>
      <c r="H22" s="17"/>
      <c r="I22" s="42" t="str">
        <f t="shared" ref="I22:I28" si="0">IF(H22="","生年月日を入力",INT(DAYS360(H22,$M$7)/360))</f>
        <v>生年月日を入力</v>
      </c>
      <c r="J22" s="14"/>
      <c r="K22" s="3"/>
      <c r="L22" s="3"/>
      <c r="M22" s="3"/>
    </row>
    <row r="23" spans="2:13" x14ac:dyDescent="0.15">
      <c r="B23" s="3"/>
      <c r="C23" s="144"/>
      <c r="D23" s="60">
        <v>3</v>
      </c>
      <c r="E23" s="14"/>
      <c r="F23" s="14"/>
      <c r="G23" s="37"/>
      <c r="H23" s="17"/>
      <c r="I23" s="42" t="str">
        <f t="shared" si="0"/>
        <v>生年月日を入力</v>
      </c>
      <c r="J23" s="14"/>
      <c r="K23" s="3"/>
      <c r="L23" s="3"/>
      <c r="M23" s="3"/>
    </row>
    <row r="24" spans="2:13" x14ac:dyDescent="0.15">
      <c r="B24" s="3"/>
      <c r="C24" s="144"/>
      <c r="D24" s="60">
        <v>4</v>
      </c>
      <c r="E24" s="14"/>
      <c r="F24" s="14"/>
      <c r="G24" s="37"/>
      <c r="H24" s="17"/>
      <c r="I24" s="42" t="str">
        <f t="shared" si="0"/>
        <v>生年月日を入力</v>
      </c>
      <c r="J24" s="14"/>
      <c r="K24" s="3"/>
      <c r="L24" s="3"/>
      <c r="M24" s="3"/>
    </row>
    <row r="25" spans="2:13" x14ac:dyDescent="0.15">
      <c r="B25" s="3"/>
      <c r="C25" s="144"/>
      <c r="D25" s="60">
        <v>5</v>
      </c>
      <c r="E25" s="14"/>
      <c r="F25" s="14"/>
      <c r="G25" s="37"/>
      <c r="H25" s="17"/>
      <c r="I25" s="42" t="str">
        <f t="shared" si="0"/>
        <v>生年月日を入力</v>
      </c>
      <c r="J25" s="14"/>
      <c r="K25" s="3"/>
      <c r="L25" s="3"/>
      <c r="M25" s="3"/>
    </row>
    <row r="26" spans="2:13" x14ac:dyDescent="0.15">
      <c r="B26" s="3"/>
      <c r="C26" s="144"/>
      <c r="D26" s="60">
        <v>6</v>
      </c>
      <c r="E26" s="14"/>
      <c r="F26" s="14"/>
      <c r="G26" s="37"/>
      <c r="H26" s="17"/>
      <c r="I26" s="42" t="str">
        <f t="shared" si="0"/>
        <v>生年月日を入力</v>
      </c>
      <c r="J26" s="14"/>
      <c r="K26" s="3"/>
      <c r="L26" s="3"/>
      <c r="M26" s="3"/>
    </row>
    <row r="27" spans="2:13" x14ac:dyDescent="0.15">
      <c r="B27" s="3"/>
      <c r="C27" s="144"/>
      <c r="D27" s="60">
        <v>7</v>
      </c>
      <c r="E27" s="14"/>
      <c r="F27" s="14"/>
      <c r="G27" s="37"/>
      <c r="H27" s="17"/>
      <c r="I27" s="42" t="str">
        <f t="shared" si="0"/>
        <v>生年月日を入力</v>
      </c>
      <c r="J27" s="14"/>
      <c r="K27" s="3"/>
      <c r="L27" s="3"/>
      <c r="M27" s="3"/>
    </row>
    <row r="28" spans="2:13" x14ac:dyDescent="0.15">
      <c r="B28" s="3"/>
      <c r="C28" s="145"/>
      <c r="D28" s="60">
        <v>8</v>
      </c>
      <c r="E28" s="14"/>
      <c r="F28" s="14"/>
      <c r="G28" s="37"/>
      <c r="H28" s="17"/>
      <c r="I28" s="42" t="str">
        <f t="shared" si="0"/>
        <v>生年月日を入力</v>
      </c>
      <c r="J28" s="14"/>
      <c r="K28" s="3"/>
      <c r="L28" s="3"/>
      <c r="M28" s="3"/>
    </row>
    <row r="29" spans="2:13" x14ac:dyDescent="0.15">
      <c r="B29" s="3"/>
      <c r="C29" s="18"/>
      <c r="D29" s="13"/>
      <c r="E29" s="19"/>
      <c r="F29" s="19"/>
      <c r="G29" s="19"/>
      <c r="H29" s="20"/>
      <c r="I29" s="21"/>
      <c r="J29" s="19"/>
      <c r="K29" s="3"/>
      <c r="L29" s="3"/>
      <c r="M29" s="3"/>
    </row>
    <row r="30" spans="2:13" x14ac:dyDescent="0.15">
      <c r="B30" s="3"/>
      <c r="C30" s="140" t="s">
        <v>67</v>
      </c>
      <c r="D30" s="140"/>
      <c r="E30" s="133" t="s">
        <v>78</v>
      </c>
      <c r="F30" s="133"/>
      <c r="G30" s="133"/>
      <c r="H30" s="133"/>
      <c r="I30" s="133"/>
      <c r="J30" s="133"/>
      <c r="K30" s="3"/>
      <c r="L30" s="3"/>
      <c r="M30" s="3"/>
    </row>
    <row r="31" spans="2:13" x14ac:dyDescent="0.15">
      <c r="B31" s="3"/>
      <c r="C31" s="141"/>
      <c r="D31" s="141"/>
      <c r="E31" s="11" t="s">
        <v>79</v>
      </c>
      <c r="F31" s="11" t="s">
        <v>68</v>
      </c>
      <c r="G31" s="11" t="s">
        <v>80</v>
      </c>
      <c r="H31" s="11" t="s">
        <v>81</v>
      </c>
      <c r="I31" s="11" t="s">
        <v>82</v>
      </c>
      <c r="J31" s="11" t="s">
        <v>83</v>
      </c>
      <c r="K31" s="3"/>
      <c r="L31" s="3"/>
      <c r="M31" s="3"/>
    </row>
    <row r="32" spans="2:13" x14ac:dyDescent="0.15">
      <c r="B32" s="3"/>
      <c r="C32" s="143" t="str">
        <f>IF(G16="","",G16)</f>
        <v/>
      </c>
      <c r="D32" s="60">
        <v>1</v>
      </c>
      <c r="E32" s="14"/>
      <c r="F32" s="14"/>
      <c r="G32" s="14"/>
      <c r="H32" s="17"/>
      <c r="I32" s="42" t="str">
        <f>IF(H32="","生年月日を入力",INT(DAYS360(H32,$M$7)/360))</f>
        <v>生年月日を入力</v>
      </c>
      <c r="J32" s="14"/>
      <c r="K32" s="3"/>
      <c r="L32" s="3"/>
      <c r="M32" s="3"/>
    </row>
    <row r="33" spans="2:13" x14ac:dyDescent="0.15">
      <c r="B33" s="3"/>
      <c r="C33" s="144"/>
      <c r="D33" s="60">
        <v>2</v>
      </c>
      <c r="E33" s="14"/>
      <c r="F33" s="14"/>
      <c r="G33" s="14"/>
      <c r="H33" s="17"/>
      <c r="I33" s="42" t="str">
        <f t="shared" ref="I33:I39" si="1">IF(H33="","生年月日を入力",INT(DAYS360(H33,$M$7)/360))</f>
        <v>生年月日を入力</v>
      </c>
      <c r="J33" s="14"/>
      <c r="K33" s="3"/>
      <c r="L33" s="3"/>
      <c r="M33" s="3"/>
    </row>
    <row r="34" spans="2:13" x14ac:dyDescent="0.15">
      <c r="B34" s="3"/>
      <c r="C34" s="144"/>
      <c r="D34" s="60">
        <v>3</v>
      </c>
      <c r="E34" s="14"/>
      <c r="F34" s="14"/>
      <c r="G34" s="14"/>
      <c r="H34" s="17"/>
      <c r="I34" s="42" t="str">
        <f t="shared" si="1"/>
        <v>生年月日を入力</v>
      </c>
      <c r="J34" s="14"/>
      <c r="K34" s="3"/>
      <c r="L34" s="3"/>
      <c r="M34" s="3"/>
    </row>
    <row r="35" spans="2:13" x14ac:dyDescent="0.15">
      <c r="B35" s="3"/>
      <c r="C35" s="144"/>
      <c r="D35" s="60">
        <v>4</v>
      </c>
      <c r="E35" s="14"/>
      <c r="F35" s="14"/>
      <c r="G35" s="14"/>
      <c r="H35" s="17"/>
      <c r="I35" s="42" t="str">
        <f t="shared" si="1"/>
        <v>生年月日を入力</v>
      </c>
      <c r="J35" s="14"/>
      <c r="K35" s="3"/>
      <c r="L35" s="3"/>
      <c r="M35" s="3"/>
    </row>
    <row r="36" spans="2:13" x14ac:dyDescent="0.15">
      <c r="B36" s="3"/>
      <c r="C36" s="144"/>
      <c r="D36" s="60">
        <v>5</v>
      </c>
      <c r="E36" s="14"/>
      <c r="F36" s="14"/>
      <c r="G36" s="14"/>
      <c r="H36" s="17"/>
      <c r="I36" s="42" t="str">
        <f t="shared" si="1"/>
        <v>生年月日を入力</v>
      </c>
      <c r="J36" s="14"/>
      <c r="K36" s="3"/>
      <c r="L36" s="3"/>
      <c r="M36" s="3"/>
    </row>
    <row r="37" spans="2:13" x14ac:dyDescent="0.15">
      <c r="B37" s="3"/>
      <c r="C37" s="144"/>
      <c r="D37" s="60">
        <v>6</v>
      </c>
      <c r="E37" s="14"/>
      <c r="F37" s="14"/>
      <c r="G37" s="14"/>
      <c r="H37" s="17"/>
      <c r="I37" s="42" t="str">
        <f t="shared" si="1"/>
        <v>生年月日を入力</v>
      </c>
      <c r="J37" s="14"/>
      <c r="K37" s="3"/>
      <c r="L37" s="3"/>
      <c r="M37" s="3"/>
    </row>
    <row r="38" spans="2:13" x14ac:dyDescent="0.15">
      <c r="B38" s="3"/>
      <c r="C38" s="144"/>
      <c r="D38" s="60">
        <v>7</v>
      </c>
      <c r="E38" s="14"/>
      <c r="F38" s="14"/>
      <c r="G38" s="14"/>
      <c r="H38" s="17"/>
      <c r="I38" s="42" t="str">
        <f t="shared" si="1"/>
        <v>生年月日を入力</v>
      </c>
      <c r="J38" s="14"/>
      <c r="K38" s="3"/>
      <c r="L38" s="3"/>
      <c r="M38" s="3"/>
    </row>
    <row r="39" spans="2:13" x14ac:dyDescent="0.15">
      <c r="B39" s="3"/>
      <c r="C39" s="145"/>
      <c r="D39" s="60">
        <v>8</v>
      </c>
      <c r="E39" s="14"/>
      <c r="F39" s="14"/>
      <c r="G39" s="14"/>
      <c r="H39" s="17"/>
      <c r="I39" s="42" t="str">
        <f t="shared" si="1"/>
        <v>生年月日を入力</v>
      </c>
      <c r="J39" s="14"/>
      <c r="K39" s="3"/>
      <c r="L39" s="3"/>
      <c r="M39" s="3"/>
    </row>
  </sheetData>
  <mergeCells count="19">
    <mergeCell ref="E30:J30"/>
    <mergeCell ref="C32:C39"/>
    <mergeCell ref="C21:C28"/>
    <mergeCell ref="C30:C31"/>
    <mergeCell ref="D30:D31"/>
    <mergeCell ref="C12:D12"/>
    <mergeCell ref="J13:N13"/>
    <mergeCell ref="D13:I13"/>
    <mergeCell ref="C19:C20"/>
    <mergeCell ref="D19:D20"/>
    <mergeCell ref="E19:J19"/>
    <mergeCell ref="D17:F17"/>
    <mergeCell ref="O13:Q13"/>
    <mergeCell ref="G8:H8"/>
    <mergeCell ref="I8:J8"/>
    <mergeCell ref="G9:H9"/>
    <mergeCell ref="I9:J9"/>
    <mergeCell ref="G10:H10"/>
    <mergeCell ref="I10:J10"/>
  </mergeCells>
  <phoneticPr fontId="1"/>
  <conditionalFormatting sqref="C3 D7:D9 I8:J10">
    <cfRule type="expression" dxfId="7" priority="5" stopIfTrue="1">
      <formula>$D$7="女子"</formula>
    </cfRule>
  </conditionalFormatting>
  <conditionalFormatting sqref="C32:D39">
    <cfRule type="expression" dxfId="6" priority="1" stopIfTrue="1">
      <formula>$D$9=2</formula>
    </cfRule>
    <cfRule type="expression" dxfId="5" priority="2" stopIfTrue="1">
      <formula>$Z$4="女子1"</formula>
    </cfRule>
  </conditionalFormatting>
  <conditionalFormatting sqref="C15:Q15 C21:H28 J21:J28">
    <cfRule type="expression" dxfId="4" priority="7" stopIfTrue="1">
      <formula>$Z$4="女子1"</formula>
    </cfRule>
  </conditionalFormatting>
  <conditionalFormatting sqref="C15:Q15 C21:J28">
    <cfRule type="expression" dxfId="3" priority="6" stopIfTrue="1">
      <formula>$D$9=2</formula>
    </cfRule>
  </conditionalFormatting>
  <conditionalFormatting sqref="C16:Q16 E32:J39">
    <cfRule type="expression" dxfId="2" priority="10" stopIfTrue="1">
      <formula>$D$9=1</formula>
    </cfRule>
    <cfRule type="expression" dxfId="1" priority="11" stopIfTrue="1">
      <formula>$Z$4="女子2"</formula>
    </cfRule>
  </conditionalFormatting>
  <conditionalFormatting sqref="I21:I28">
    <cfRule type="expression" dxfId="0" priority="9" stopIfTrue="1">
      <formula>$Z$4="女子1"</formula>
    </cfRule>
  </conditionalFormatting>
  <dataValidations count="4">
    <dataValidation type="list" allowBlank="1" showInputMessage="1" showErrorMessage="1" sqref="D7" xr:uid="{00000000-0002-0000-0100-000000000000}">
      <formula1>$T$4:$T$5</formula1>
    </dataValidation>
    <dataValidation type="list" allowBlank="1" showInputMessage="1" showErrorMessage="1" sqref="D9" xr:uid="{00000000-0002-0000-0100-000002000000}">
      <formula1>$W$4:$W$5</formula1>
    </dataValidation>
    <dataValidation type="list" allowBlank="1" showInputMessage="1" showErrorMessage="1" sqref="E15:E16" xr:uid="{00000000-0002-0000-0100-000003000000}">
      <formula1>$X$4:$X$5</formula1>
    </dataValidation>
    <dataValidation type="list" allowBlank="1" showInputMessage="1" showErrorMessage="1" sqref="D8" xr:uid="{00000000-0002-0000-0100-000001000000}">
      <formula1>$U$4:$U$11</formula1>
    </dataValidation>
  </dataValidations>
  <pageMargins left="0.75" right="0.75" top="1" bottom="1" header="0.51200000000000001" footer="0.51200000000000001"/>
  <pageSetup paperSize="9" scale="7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1091f-5918-477d-98d3-07f2cd2bd211" xsi:nil="true"/>
    <lcf76f155ced4ddcb4097134ff3c332f xmlns="0f10626d-a924-4e0e-baee-96e36147eb7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DEE8560E8448832CBCAE5E90E819" ma:contentTypeVersion="14" ma:contentTypeDescription="新しいドキュメントを作成します。" ma:contentTypeScope="" ma:versionID="efe8d751c0776b93c657e0ff9b08ade0">
  <xsd:schema xmlns:xsd="http://www.w3.org/2001/XMLSchema" xmlns:xs="http://www.w3.org/2001/XMLSchema" xmlns:p="http://schemas.microsoft.com/office/2006/metadata/properties" xmlns:ns2="0f10626d-a924-4e0e-baee-96e36147eb7b" xmlns:ns3="32a1091f-5918-477d-98d3-07f2cd2bd211" targetNamespace="http://schemas.microsoft.com/office/2006/metadata/properties" ma:root="true" ma:fieldsID="01bb534fe3bf36d250b029dbe8e5e3b6" ns2:_="" ns3:_="">
    <xsd:import namespace="0f10626d-a924-4e0e-baee-96e36147eb7b"/>
    <xsd:import namespace="32a1091f-5918-477d-98d3-07f2cd2bd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0626d-a924-4e0e-baee-96e36147e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1091f-5918-477d-98d3-07f2cd2bd2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5716b2-849a-4aef-ae77-ab4acd127237}" ma:internalName="TaxCatchAll" ma:showField="CatchAllData" ma:web="32a1091f-5918-477d-98d3-07f2cd2bd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C56EF-C122-48DC-9A20-D1A57B5EE360}">
  <ds:schemaRefs>
    <ds:schemaRef ds:uri="http://schemas.microsoft.com/office/2006/metadata/properties"/>
    <ds:schemaRef ds:uri="http://schemas.microsoft.com/office/infopath/2007/PartnerControls"/>
    <ds:schemaRef ds:uri="32a1091f-5918-477d-98d3-07f2cd2bd211"/>
    <ds:schemaRef ds:uri="0f10626d-a924-4e0e-baee-96e36147eb7b"/>
  </ds:schemaRefs>
</ds:datastoreItem>
</file>

<file path=customXml/itemProps2.xml><?xml version="1.0" encoding="utf-8"?>
<ds:datastoreItem xmlns:ds="http://schemas.openxmlformats.org/officeDocument/2006/customXml" ds:itemID="{55EC41CA-4064-4D78-8BD5-3CA72AA825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E25D3-3346-4CE5-8929-74C8C0CB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0626d-a924-4e0e-baee-96e36147eb7b"/>
    <ds:schemaRef ds:uri="32a1091f-5918-477d-98d3-07f2cd2bd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データ</vt:lpstr>
      <vt:lpstr>データ!Print_Area</vt:lpstr>
      <vt:lpstr>印刷用!Print_Area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仲座直彦</cp:lastModifiedBy>
  <cp:revision/>
  <cp:lastPrinted>2023-10-25T06:16:16Z</cp:lastPrinted>
  <dcterms:created xsi:type="dcterms:W3CDTF">2003-09-11T06:34:11Z</dcterms:created>
  <dcterms:modified xsi:type="dcterms:W3CDTF">2023-10-25T09:20:46Z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0x010100DBE9DEE8560E8448832CBCAE5E90E819</vt:lpwstr>
  </property>
  <property fmtid="{D5CDD505-2E9C-101B-9397-08002B2CF9AE}" pid="3" name="MediaServiceImageTags">
    <vt:lpwstr/>
  </property>
</Properties>
</file>